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835"/>
  </bookViews>
  <sheets>
    <sheet name="яловичина" sheetId="1" r:id="rId1"/>
    <sheet name="молоко" sheetId="4" r:id="rId2"/>
    <sheet name="сир кисл." sheetId="5" r:id="rId3"/>
    <sheet name="яйце" sheetId="6" r:id="rId4"/>
    <sheet name="риба" sheetId="7" r:id="rId5"/>
    <sheet name="картопля" sheetId="8" r:id="rId6"/>
    <sheet name="бобові" sheetId="9" r:id="rId7"/>
    <sheet name="томати св." sheetId="10" r:id="rId8"/>
    <sheet name="буряк св." sheetId="11" r:id="rId9"/>
    <sheet name="морква св." sheetId="13" r:id="rId10"/>
    <sheet name="яблука св." sheetId="14" r:id="rId11"/>
    <sheet name="масло" sheetId="15" r:id="rId12"/>
    <sheet name="хліб пшен." sheetId="16" r:id="rId13"/>
    <sheet name="цукор" sheetId="17" r:id="rId14"/>
  </sheets>
  <calcPr calcId="144525" refMode="R1C1"/>
</workbook>
</file>

<file path=xl/calcChain.xml><?xml version="1.0" encoding="utf-8"?>
<calcChain xmlns="http://schemas.openxmlformats.org/spreadsheetml/2006/main">
  <c r="C16" i="17"/>
  <c r="F14"/>
  <c r="F15"/>
  <c r="C16" i="16"/>
  <c r="C16" i="15"/>
  <c r="F14"/>
  <c r="F15"/>
  <c r="C16" i="14"/>
  <c r="C16" i="13"/>
  <c r="F14"/>
  <c r="F15"/>
  <c r="C16" i="11"/>
  <c r="F14"/>
  <c r="F15"/>
  <c r="E14"/>
  <c r="E15"/>
  <c r="C16" i="10"/>
  <c r="F14"/>
  <c r="F15"/>
  <c r="C17" i="9"/>
  <c r="F15"/>
  <c r="F16"/>
  <c r="N16" i="8"/>
  <c r="L16"/>
  <c r="J16"/>
  <c r="H16"/>
  <c r="F16"/>
  <c r="C16"/>
  <c r="C16" i="7"/>
  <c r="F14"/>
  <c r="F15"/>
  <c r="C16" i="6" l="1"/>
  <c r="C16" i="4"/>
  <c r="F14"/>
  <c r="F15"/>
  <c r="C16" i="1"/>
  <c r="F14"/>
  <c r="F15"/>
  <c r="C16" i="5"/>
  <c r="E15" i="17" l="1"/>
  <c r="E14"/>
  <c r="E9"/>
  <c r="E10"/>
  <c r="E11"/>
  <c r="E12"/>
  <c r="E13"/>
  <c r="E8"/>
  <c r="F13"/>
  <c r="F12"/>
  <c r="F11"/>
  <c r="F10"/>
  <c r="F9"/>
  <c r="F8"/>
  <c r="F16" s="1"/>
  <c r="M15" i="16"/>
  <c r="M14"/>
  <c r="M9"/>
  <c r="M10"/>
  <c r="M11"/>
  <c r="M12"/>
  <c r="M13"/>
  <c r="M8"/>
  <c r="K15"/>
  <c r="L15" s="1"/>
  <c r="K14"/>
  <c r="K9"/>
  <c r="K10"/>
  <c r="K11"/>
  <c r="K12"/>
  <c r="K13"/>
  <c r="K8"/>
  <c r="I15"/>
  <c r="I14"/>
  <c r="J14" s="1"/>
  <c r="I9"/>
  <c r="I10"/>
  <c r="I11"/>
  <c r="I12"/>
  <c r="I13"/>
  <c r="I8"/>
  <c r="G15"/>
  <c r="H15" s="1"/>
  <c r="G14"/>
  <c r="H14" s="1"/>
  <c r="G9"/>
  <c r="G10"/>
  <c r="G11"/>
  <c r="G12"/>
  <c r="G13"/>
  <c r="G8"/>
  <c r="E15"/>
  <c r="F15" s="1"/>
  <c r="E14"/>
  <c r="F14" s="1"/>
  <c r="E9"/>
  <c r="E10"/>
  <c r="E11"/>
  <c r="E12"/>
  <c r="E13"/>
  <c r="E8"/>
  <c r="N15"/>
  <c r="J15"/>
  <c r="N14"/>
  <c r="L14"/>
  <c r="N13"/>
  <c r="L13"/>
  <c r="J13"/>
  <c r="H13"/>
  <c r="F13"/>
  <c r="N12"/>
  <c r="L12"/>
  <c r="J12"/>
  <c r="H12"/>
  <c r="F12"/>
  <c r="N11"/>
  <c r="L11"/>
  <c r="J11"/>
  <c r="H11"/>
  <c r="F11"/>
  <c r="N10"/>
  <c r="L10"/>
  <c r="J10"/>
  <c r="H10"/>
  <c r="F10"/>
  <c r="N9"/>
  <c r="L9"/>
  <c r="J9"/>
  <c r="H9"/>
  <c r="F9"/>
  <c r="N8"/>
  <c r="N16" s="1"/>
  <c r="L8"/>
  <c r="L16" s="1"/>
  <c r="J8"/>
  <c r="J16" s="1"/>
  <c r="H8"/>
  <c r="H16" s="1"/>
  <c r="F8"/>
  <c r="F16" s="1"/>
  <c r="E15" i="15"/>
  <c r="E14"/>
  <c r="E9"/>
  <c r="E10"/>
  <c r="E11"/>
  <c r="E12"/>
  <c r="E13"/>
  <c r="E8"/>
  <c r="F13"/>
  <c r="F12"/>
  <c r="F11"/>
  <c r="F10"/>
  <c r="F9"/>
  <c r="F8"/>
  <c r="F16" s="1"/>
  <c r="S15" i="14"/>
  <c r="S14"/>
  <c r="S9"/>
  <c r="S10"/>
  <c r="S11"/>
  <c r="S12"/>
  <c r="S13"/>
  <c r="S8"/>
  <c r="Q15"/>
  <c r="Q14"/>
  <c r="Q9"/>
  <c r="Q10"/>
  <c r="Q11"/>
  <c r="Q12"/>
  <c r="Q13"/>
  <c r="Q8"/>
  <c r="O15"/>
  <c r="O14"/>
  <c r="O9"/>
  <c r="O10"/>
  <c r="O11"/>
  <c r="O12"/>
  <c r="O13"/>
  <c r="O8"/>
  <c r="M15"/>
  <c r="M14"/>
  <c r="M9"/>
  <c r="M10"/>
  <c r="M11"/>
  <c r="M12"/>
  <c r="M13"/>
  <c r="M8"/>
  <c r="K15"/>
  <c r="K14"/>
  <c r="K9"/>
  <c r="K10"/>
  <c r="K11"/>
  <c r="K12"/>
  <c r="K13"/>
  <c r="K8"/>
  <c r="I15"/>
  <c r="I14"/>
  <c r="J14" s="1"/>
  <c r="I9"/>
  <c r="I10"/>
  <c r="I11"/>
  <c r="I12"/>
  <c r="I13"/>
  <c r="I8"/>
  <c r="G15"/>
  <c r="G14"/>
  <c r="G9"/>
  <c r="G10"/>
  <c r="G11"/>
  <c r="G12"/>
  <c r="G13"/>
  <c r="G8"/>
  <c r="E15"/>
  <c r="F15" s="1"/>
  <c r="E14"/>
  <c r="F14" s="1"/>
  <c r="E9"/>
  <c r="E10"/>
  <c r="E11"/>
  <c r="E12"/>
  <c r="E13"/>
  <c r="E8"/>
  <c r="T15"/>
  <c r="R15"/>
  <c r="P15"/>
  <c r="N15"/>
  <c r="L15"/>
  <c r="J15"/>
  <c r="H15"/>
  <c r="T14"/>
  <c r="R14"/>
  <c r="P14"/>
  <c r="N14"/>
  <c r="L14"/>
  <c r="H14"/>
  <c r="T13"/>
  <c r="R13"/>
  <c r="P13"/>
  <c r="N13"/>
  <c r="L13"/>
  <c r="J13"/>
  <c r="H13"/>
  <c r="F13"/>
  <c r="T12"/>
  <c r="R12"/>
  <c r="P12"/>
  <c r="N12"/>
  <c r="L12"/>
  <c r="J12"/>
  <c r="H12"/>
  <c r="F12"/>
  <c r="T11"/>
  <c r="R11"/>
  <c r="P11"/>
  <c r="N11"/>
  <c r="L11"/>
  <c r="J11"/>
  <c r="H11"/>
  <c r="F11"/>
  <c r="T10"/>
  <c r="R10"/>
  <c r="P10"/>
  <c r="N10"/>
  <c r="L10"/>
  <c r="J10"/>
  <c r="H10"/>
  <c r="F10"/>
  <c r="T9"/>
  <c r="R9"/>
  <c r="P9"/>
  <c r="N9"/>
  <c r="L9"/>
  <c r="J9"/>
  <c r="H9"/>
  <c r="F9"/>
  <c r="T8"/>
  <c r="T16" s="1"/>
  <c r="R8"/>
  <c r="R16" s="1"/>
  <c r="P8"/>
  <c r="P16" s="1"/>
  <c r="N8"/>
  <c r="N16" s="1"/>
  <c r="L8"/>
  <c r="L16" s="1"/>
  <c r="J8"/>
  <c r="J16" s="1"/>
  <c r="H8"/>
  <c r="H16" s="1"/>
  <c r="F8"/>
  <c r="F16" s="1"/>
  <c r="E15" i="13"/>
  <c r="E14"/>
  <c r="E9"/>
  <c r="E10"/>
  <c r="E11"/>
  <c r="E12"/>
  <c r="E13"/>
  <c r="E8"/>
  <c r="F13"/>
  <c r="F12"/>
  <c r="F11"/>
  <c r="F10"/>
  <c r="F9"/>
  <c r="F8"/>
  <c r="F16" s="1"/>
  <c r="E9" i="11"/>
  <c r="E10"/>
  <c r="E11"/>
  <c r="E12"/>
  <c r="E13"/>
  <c r="E8"/>
  <c r="F13"/>
  <c r="F12"/>
  <c r="F11"/>
  <c r="F10"/>
  <c r="F9"/>
  <c r="F8"/>
  <c r="F16" s="1"/>
  <c r="G15" i="10"/>
  <c r="G14"/>
  <c r="G9"/>
  <c r="G10"/>
  <c r="G11"/>
  <c r="G12"/>
  <c r="G13"/>
  <c r="G8"/>
  <c r="H8" s="1"/>
  <c r="H16" s="1"/>
  <c r="E15"/>
  <c r="E14"/>
  <c r="E9"/>
  <c r="E10"/>
  <c r="E11"/>
  <c r="E12"/>
  <c r="E13"/>
  <c r="E8"/>
  <c r="F8" s="1"/>
  <c r="F16" s="1"/>
  <c r="H15"/>
  <c r="H14"/>
  <c r="H13"/>
  <c r="F13"/>
  <c r="H12"/>
  <c r="F12"/>
  <c r="H11"/>
  <c r="F11"/>
  <c r="H10"/>
  <c r="F10"/>
  <c r="H9"/>
  <c r="F9"/>
  <c r="Q16" i="9" l="1"/>
  <c r="Q15"/>
  <c r="Q10"/>
  <c r="Q11"/>
  <c r="Q12"/>
  <c r="R12" s="1"/>
  <c r="Q13"/>
  <c r="Q14"/>
  <c r="Q9"/>
  <c r="O16"/>
  <c r="O15"/>
  <c r="O10"/>
  <c r="O11"/>
  <c r="O12"/>
  <c r="P12" s="1"/>
  <c r="O13"/>
  <c r="O14"/>
  <c r="O9"/>
  <c r="M16"/>
  <c r="M15"/>
  <c r="M10"/>
  <c r="M11"/>
  <c r="M12"/>
  <c r="M13"/>
  <c r="M14"/>
  <c r="M9"/>
  <c r="K16"/>
  <c r="K15"/>
  <c r="K10"/>
  <c r="K11"/>
  <c r="K12"/>
  <c r="L12" s="1"/>
  <c r="K13"/>
  <c r="K14"/>
  <c r="K9"/>
  <c r="I16"/>
  <c r="I15"/>
  <c r="I10"/>
  <c r="I11"/>
  <c r="J11" s="1"/>
  <c r="I12"/>
  <c r="I13"/>
  <c r="I14"/>
  <c r="I9"/>
  <c r="G16"/>
  <c r="G15"/>
  <c r="H15" s="1"/>
  <c r="G10"/>
  <c r="G11"/>
  <c r="G12"/>
  <c r="H12" s="1"/>
  <c r="G13"/>
  <c r="G14"/>
  <c r="G9"/>
  <c r="E16"/>
  <c r="E15"/>
  <c r="E10"/>
  <c r="F10" s="1"/>
  <c r="E11"/>
  <c r="E12"/>
  <c r="E13"/>
  <c r="E14"/>
  <c r="E9"/>
  <c r="R16"/>
  <c r="P16"/>
  <c r="N16"/>
  <c r="L16"/>
  <c r="J16"/>
  <c r="H16"/>
  <c r="R15"/>
  <c r="P15"/>
  <c r="N15"/>
  <c r="L15"/>
  <c r="J15"/>
  <c r="R14"/>
  <c r="P14"/>
  <c r="N14"/>
  <c r="L14"/>
  <c r="J14"/>
  <c r="H14"/>
  <c r="F14"/>
  <c r="R13"/>
  <c r="P13"/>
  <c r="N13"/>
  <c r="L13"/>
  <c r="J13"/>
  <c r="H13"/>
  <c r="F13"/>
  <c r="N12"/>
  <c r="J12"/>
  <c r="F12"/>
  <c r="R11"/>
  <c r="P11"/>
  <c r="N11"/>
  <c r="L11"/>
  <c r="H11"/>
  <c r="F11"/>
  <c r="R10"/>
  <c r="P10"/>
  <c r="N10"/>
  <c r="L10"/>
  <c r="J10"/>
  <c r="H10"/>
  <c r="R9"/>
  <c r="P9"/>
  <c r="N9"/>
  <c r="N17" s="1"/>
  <c r="L9"/>
  <c r="J9"/>
  <c r="H9"/>
  <c r="F9"/>
  <c r="M15" i="8"/>
  <c r="M14"/>
  <c r="M9"/>
  <c r="N9" s="1"/>
  <c r="M10"/>
  <c r="N10" s="1"/>
  <c r="M11"/>
  <c r="N11" s="1"/>
  <c r="M12"/>
  <c r="M13"/>
  <c r="N13" s="1"/>
  <c r="M8"/>
  <c r="N8" s="1"/>
  <c r="K15"/>
  <c r="L15" s="1"/>
  <c r="K14"/>
  <c r="L14" s="1"/>
  <c r="K9"/>
  <c r="K10"/>
  <c r="K11"/>
  <c r="K12"/>
  <c r="L12" s="1"/>
  <c r="K13"/>
  <c r="K8"/>
  <c r="I15"/>
  <c r="J15" s="1"/>
  <c r="I14"/>
  <c r="J14" s="1"/>
  <c r="I9"/>
  <c r="I10"/>
  <c r="J10" s="1"/>
  <c r="I11"/>
  <c r="J11" s="1"/>
  <c r="I12"/>
  <c r="I13"/>
  <c r="J13" s="1"/>
  <c r="I8"/>
  <c r="J8" s="1"/>
  <c r="G15"/>
  <c r="H15" s="1"/>
  <c r="G14"/>
  <c r="H14" s="1"/>
  <c r="G9"/>
  <c r="H9" s="1"/>
  <c r="G10"/>
  <c r="G11"/>
  <c r="G12"/>
  <c r="H12" s="1"/>
  <c r="G13"/>
  <c r="G8"/>
  <c r="E15"/>
  <c r="F15" s="1"/>
  <c r="E14"/>
  <c r="F14" s="1"/>
  <c r="E9"/>
  <c r="E10"/>
  <c r="F10" s="1"/>
  <c r="E11"/>
  <c r="F11" s="1"/>
  <c r="E12"/>
  <c r="E13"/>
  <c r="F13" s="1"/>
  <c r="E8"/>
  <c r="F8" s="1"/>
  <c r="N15"/>
  <c r="N14"/>
  <c r="L13"/>
  <c r="H13"/>
  <c r="N12"/>
  <c r="J12"/>
  <c r="F12"/>
  <c r="L11"/>
  <c r="H11"/>
  <c r="L10"/>
  <c r="H10"/>
  <c r="L9"/>
  <c r="J9"/>
  <c r="F9"/>
  <c r="L8"/>
  <c r="H8"/>
  <c r="M15" i="7"/>
  <c r="M14"/>
  <c r="M9"/>
  <c r="M10"/>
  <c r="M11"/>
  <c r="M12"/>
  <c r="M13"/>
  <c r="M8"/>
  <c r="K15"/>
  <c r="K14"/>
  <c r="K9"/>
  <c r="K10"/>
  <c r="K11"/>
  <c r="K12"/>
  <c r="K13"/>
  <c r="K8"/>
  <c r="I15"/>
  <c r="I14"/>
  <c r="I9"/>
  <c r="I10"/>
  <c r="I11"/>
  <c r="I12"/>
  <c r="I13"/>
  <c r="I8"/>
  <c r="G15"/>
  <c r="G14"/>
  <c r="G9"/>
  <c r="G10"/>
  <c r="G11"/>
  <c r="G12"/>
  <c r="G13"/>
  <c r="G8"/>
  <c r="E15"/>
  <c r="E14"/>
  <c r="E9"/>
  <c r="E10"/>
  <c r="E11"/>
  <c r="E12"/>
  <c r="E13"/>
  <c r="E8"/>
  <c r="J17" i="9" l="1"/>
  <c r="F17"/>
  <c r="H17"/>
  <c r="L17"/>
  <c r="P17"/>
  <c r="R17"/>
  <c r="N15" i="7"/>
  <c r="L15"/>
  <c r="J15"/>
  <c r="H15"/>
  <c r="N14"/>
  <c r="L14"/>
  <c r="J14"/>
  <c r="H14"/>
  <c r="N13"/>
  <c r="L13"/>
  <c r="J13"/>
  <c r="H13"/>
  <c r="F13"/>
  <c r="N12"/>
  <c r="L12"/>
  <c r="J12"/>
  <c r="H12"/>
  <c r="F12"/>
  <c r="N11"/>
  <c r="L11"/>
  <c r="J11"/>
  <c r="H11"/>
  <c r="F11"/>
  <c r="N10"/>
  <c r="L10"/>
  <c r="J10"/>
  <c r="H10"/>
  <c r="F10"/>
  <c r="N9"/>
  <c r="L9"/>
  <c r="J9"/>
  <c r="H9"/>
  <c r="F9"/>
  <c r="N8"/>
  <c r="N16" s="1"/>
  <c r="L8"/>
  <c r="L16" s="1"/>
  <c r="J8"/>
  <c r="J16" s="1"/>
  <c r="H8"/>
  <c r="H16" s="1"/>
  <c r="F8"/>
  <c r="F16" s="1"/>
  <c r="O15" i="6"/>
  <c r="O14"/>
  <c r="O9"/>
  <c r="O10"/>
  <c r="O11"/>
  <c r="O12"/>
  <c r="O13"/>
  <c r="O8"/>
  <c r="P8" s="1"/>
  <c r="P16" s="1"/>
  <c r="M15"/>
  <c r="M14"/>
  <c r="M9"/>
  <c r="M10"/>
  <c r="M11"/>
  <c r="M12"/>
  <c r="M13"/>
  <c r="M8"/>
  <c r="N8" s="1"/>
  <c r="N16" s="1"/>
  <c r="K15"/>
  <c r="K14"/>
  <c r="L14" s="1"/>
  <c r="K9"/>
  <c r="K10"/>
  <c r="L10" s="1"/>
  <c r="K11"/>
  <c r="K12"/>
  <c r="L12" s="1"/>
  <c r="K13"/>
  <c r="K8"/>
  <c r="L8" s="1"/>
  <c r="I15"/>
  <c r="J15" s="1"/>
  <c r="I14"/>
  <c r="I9"/>
  <c r="I10"/>
  <c r="J10" s="1"/>
  <c r="I11"/>
  <c r="I12"/>
  <c r="I13"/>
  <c r="I8"/>
  <c r="J8" s="1"/>
  <c r="J16" s="1"/>
  <c r="G15"/>
  <c r="G14"/>
  <c r="H14" s="1"/>
  <c r="G9"/>
  <c r="G10"/>
  <c r="G11"/>
  <c r="G12"/>
  <c r="H12" s="1"/>
  <c r="G13"/>
  <c r="G8"/>
  <c r="H8" s="1"/>
  <c r="E15"/>
  <c r="F15" s="1"/>
  <c r="E14"/>
  <c r="F14" s="1"/>
  <c r="E9"/>
  <c r="E10"/>
  <c r="F10" s="1"/>
  <c r="E11"/>
  <c r="E12"/>
  <c r="E13"/>
  <c r="E8"/>
  <c r="F8" s="1"/>
  <c r="F16" s="1"/>
  <c r="P15"/>
  <c r="N15"/>
  <c r="L15"/>
  <c r="H15"/>
  <c r="P14"/>
  <c r="N14"/>
  <c r="J14"/>
  <c r="P13"/>
  <c r="N13"/>
  <c r="L13"/>
  <c r="J13"/>
  <c r="H13"/>
  <c r="F13"/>
  <c r="P12"/>
  <c r="N12"/>
  <c r="J12"/>
  <c r="F12"/>
  <c r="P11"/>
  <c r="N11"/>
  <c r="L11"/>
  <c r="J11"/>
  <c r="H11"/>
  <c r="F11"/>
  <c r="P10"/>
  <c r="N10"/>
  <c r="H10"/>
  <c r="P9"/>
  <c r="N9"/>
  <c r="L9"/>
  <c r="J9"/>
  <c r="H9"/>
  <c r="F9"/>
  <c r="I15" i="5"/>
  <c r="I14"/>
  <c r="J14" s="1"/>
  <c r="I9"/>
  <c r="J9" s="1"/>
  <c r="I10"/>
  <c r="I11"/>
  <c r="I12"/>
  <c r="J12" s="1"/>
  <c r="I13"/>
  <c r="J13" s="1"/>
  <c r="I8"/>
  <c r="J8" s="1"/>
  <c r="G15"/>
  <c r="H15" s="1"/>
  <c r="G14"/>
  <c r="H14" s="1"/>
  <c r="G9"/>
  <c r="H9" s="1"/>
  <c r="G10"/>
  <c r="H10" s="1"/>
  <c r="G11"/>
  <c r="H11" s="1"/>
  <c r="G12"/>
  <c r="H12" s="1"/>
  <c r="G13"/>
  <c r="H13" s="1"/>
  <c r="G8"/>
  <c r="E15"/>
  <c r="F15" s="1"/>
  <c r="E14"/>
  <c r="F14" s="1"/>
  <c r="E9"/>
  <c r="F9" s="1"/>
  <c r="E10"/>
  <c r="F10" s="1"/>
  <c r="E11"/>
  <c r="F11" s="1"/>
  <c r="E12"/>
  <c r="F12" s="1"/>
  <c r="E13"/>
  <c r="F13" s="1"/>
  <c r="E8"/>
  <c r="F8" s="1"/>
  <c r="J15"/>
  <c r="J11"/>
  <c r="J10"/>
  <c r="H8"/>
  <c r="H16" s="1"/>
  <c r="S15" i="4"/>
  <c r="S14"/>
  <c r="S9"/>
  <c r="S10"/>
  <c r="S11"/>
  <c r="S12"/>
  <c r="S13"/>
  <c r="S8"/>
  <c r="Q15"/>
  <c r="Q14"/>
  <c r="Q9"/>
  <c r="Q10"/>
  <c r="Q11"/>
  <c r="Q12"/>
  <c r="Q13"/>
  <c r="Q8"/>
  <c r="O15"/>
  <c r="O14"/>
  <c r="O9"/>
  <c r="O10"/>
  <c r="O11"/>
  <c r="O12"/>
  <c r="O13"/>
  <c r="O8"/>
  <c r="M15"/>
  <c r="M14"/>
  <c r="M9"/>
  <c r="M10"/>
  <c r="M11"/>
  <c r="M12"/>
  <c r="M13"/>
  <c r="M8"/>
  <c r="K15"/>
  <c r="K14"/>
  <c r="K9"/>
  <c r="K10"/>
  <c r="K11"/>
  <c r="K12"/>
  <c r="K13"/>
  <c r="K8"/>
  <c r="I15"/>
  <c r="I14"/>
  <c r="I9"/>
  <c r="I10"/>
  <c r="I11"/>
  <c r="I12"/>
  <c r="I13"/>
  <c r="I8"/>
  <c r="G15"/>
  <c r="G14"/>
  <c r="G9"/>
  <c r="G10"/>
  <c r="G11"/>
  <c r="G12"/>
  <c r="G13"/>
  <c r="G8"/>
  <c r="E15"/>
  <c r="E14"/>
  <c r="E10"/>
  <c r="E11"/>
  <c r="E12"/>
  <c r="E13"/>
  <c r="E9"/>
  <c r="E8"/>
  <c r="H16" i="6" l="1"/>
  <c r="L16"/>
  <c r="F16" i="5"/>
  <c r="J16"/>
  <c r="T15" i="4"/>
  <c r="R15"/>
  <c r="P15"/>
  <c r="N15"/>
  <c r="L15"/>
  <c r="J15"/>
  <c r="H15"/>
  <c r="T14"/>
  <c r="R14"/>
  <c r="P14"/>
  <c r="N14"/>
  <c r="L14"/>
  <c r="J14"/>
  <c r="H14"/>
  <c r="T13"/>
  <c r="R13"/>
  <c r="P13"/>
  <c r="N13"/>
  <c r="L13"/>
  <c r="J13"/>
  <c r="H13"/>
  <c r="F13"/>
  <c r="T12"/>
  <c r="R12"/>
  <c r="P12"/>
  <c r="N12"/>
  <c r="L12"/>
  <c r="J12"/>
  <c r="H12"/>
  <c r="F12"/>
  <c r="T11"/>
  <c r="R11"/>
  <c r="P11"/>
  <c r="N11"/>
  <c r="L11"/>
  <c r="J11"/>
  <c r="H11"/>
  <c r="F11"/>
  <c r="T10"/>
  <c r="R10"/>
  <c r="P10"/>
  <c r="N10"/>
  <c r="L10"/>
  <c r="J10"/>
  <c r="H10"/>
  <c r="F10"/>
  <c r="T9"/>
  <c r="R9"/>
  <c r="P9"/>
  <c r="N9"/>
  <c r="L9"/>
  <c r="J9"/>
  <c r="H9"/>
  <c r="F9"/>
  <c r="T8"/>
  <c r="T16" s="1"/>
  <c r="R8"/>
  <c r="R16" s="1"/>
  <c r="P8"/>
  <c r="P16" s="1"/>
  <c r="N8"/>
  <c r="N16" s="1"/>
  <c r="L8"/>
  <c r="L16" s="1"/>
  <c r="J8"/>
  <c r="J16" s="1"/>
  <c r="H8"/>
  <c r="H16" s="1"/>
  <c r="F8"/>
  <c r="F16" s="1"/>
  <c r="Y15" i="1" l="1"/>
  <c r="Z15" s="1"/>
  <c r="W15"/>
  <c r="X15" s="1"/>
  <c r="U15"/>
  <c r="V15" s="1"/>
  <c r="S15"/>
  <c r="T15" s="1"/>
  <c r="Q15"/>
  <c r="R15" s="1"/>
  <c r="O15"/>
  <c r="P15" s="1"/>
  <c r="M15"/>
  <c r="N15" s="1"/>
  <c r="K15"/>
  <c r="L15" s="1"/>
  <c r="I15"/>
  <c r="J15" s="1"/>
  <c r="G15"/>
  <c r="H15" s="1"/>
  <c r="E15"/>
  <c r="Y14"/>
  <c r="Z14" s="1"/>
  <c r="W14"/>
  <c r="X14" s="1"/>
  <c r="U14"/>
  <c r="V14" s="1"/>
  <c r="S14"/>
  <c r="T14" s="1"/>
  <c r="Q14"/>
  <c r="R14" s="1"/>
  <c r="O14"/>
  <c r="P14" s="1"/>
  <c r="M14"/>
  <c r="N14" s="1"/>
  <c r="K14"/>
  <c r="L14" s="1"/>
  <c r="I14"/>
  <c r="J14" s="1"/>
  <c r="G14"/>
  <c r="H14" s="1"/>
  <c r="E14"/>
  <c r="Y9" l="1"/>
  <c r="Z9" s="1"/>
  <c r="Y10"/>
  <c r="Z10" s="1"/>
  <c r="Y11"/>
  <c r="Z11" s="1"/>
  <c r="Y12"/>
  <c r="Z12" s="1"/>
  <c r="Y13"/>
  <c r="Z13" s="1"/>
  <c r="Y8"/>
  <c r="Z8" s="1"/>
  <c r="Z16" s="1"/>
  <c r="W9"/>
  <c r="X9" s="1"/>
  <c r="W10"/>
  <c r="X10" s="1"/>
  <c r="W11"/>
  <c r="X11" s="1"/>
  <c r="W12"/>
  <c r="X12" s="1"/>
  <c r="W13"/>
  <c r="X13" s="1"/>
  <c r="W8"/>
  <c r="X8" s="1"/>
  <c r="X16" s="1"/>
  <c r="U9"/>
  <c r="V9" s="1"/>
  <c r="U10"/>
  <c r="V10" s="1"/>
  <c r="U11"/>
  <c r="V11" s="1"/>
  <c r="U12"/>
  <c r="V12" s="1"/>
  <c r="U13"/>
  <c r="V13" s="1"/>
  <c r="U8"/>
  <c r="V8" s="1"/>
  <c r="V16" s="1"/>
  <c r="S9"/>
  <c r="T9" s="1"/>
  <c r="S10"/>
  <c r="T10" s="1"/>
  <c r="S11"/>
  <c r="T11" s="1"/>
  <c r="S12"/>
  <c r="T12" s="1"/>
  <c r="S13"/>
  <c r="T13" s="1"/>
  <c r="S8"/>
  <c r="T8" s="1"/>
  <c r="T16" s="1"/>
  <c r="Q9"/>
  <c r="R9" s="1"/>
  <c r="Q10"/>
  <c r="R10" s="1"/>
  <c r="Q11"/>
  <c r="R11" s="1"/>
  <c r="Q12"/>
  <c r="R12" s="1"/>
  <c r="Q13"/>
  <c r="R13" s="1"/>
  <c r="Q8"/>
  <c r="R8" s="1"/>
  <c r="R16" s="1"/>
  <c r="O9"/>
  <c r="P9" s="1"/>
  <c r="O10"/>
  <c r="P10" s="1"/>
  <c r="O11"/>
  <c r="P11" s="1"/>
  <c r="O12"/>
  <c r="P12" s="1"/>
  <c r="O13"/>
  <c r="P13" s="1"/>
  <c r="O8"/>
  <c r="P8" s="1"/>
  <c r="P16" s="1"/>
  <c r="M9"/>
  <c r="N9" s="1"/>
  <c r="M10"/>
  <c r="N10" s="1"/>
  <c r="M11"/>
  <c r="N11" s="1"/>
  <c r="M12"/>
  <c r="N12" s="1"/>
  <c r="M13"/>
  <c r="N13" s="1"/>
  <c r="M8"/>
  <c r="N8" s="1"/>
  <c r="N16" s="1"/>
  <c r="K9"/>
  <c r="L9" s="1"/>
  <c r="K10"/>
  <c r="L10" s="1"/>
  <c r="K11"/>
  <c r="L11" s="1"/>
  <c r="K12"/>
  <c r="L12" s="1"/>
  <c r="K13"/>
  <c r="L13" s="1"/>
  <c r="K8"/>
  <c r="L8" s="1"/>
  <c r="L16" s="1"/>
  <c r="I9"/>
  <c r="J9" s="1"/>
  <c r="I10"/>
  <c r="J10" s="1"/>
  <c r="I11"/>
  <c r="J11" s="1"/>
  <c r="I12"/>
  <c r="J12" s="1"/>
  <c r="I13"/>
  <c r="J13" s="1"/>
  <c r="I8"/>
  <c r="J8" s="1"/>
  <c r="J16" s="1"/>
  <c r="G10"/>
  <c r="H10" s="1"/>
  <c r="G11"/>
  <c r="H11" s="1"/>
  <c r="G12"/>
  <c r="H12" s="1"/>
  <c r="G13"/>
  <c r="H13" s="1"/>
  <c r="E13"/>
  <c r="F13" s="1"/>
  <c r="E12"/>
  <c r="F12" s="1"/>
  <c r="G9"/>
  <c r="H9" s="1"/>
  <c r="E8"/>
  <c r="F8" s="1"/>
  <c r="F16" s="1"/>
  <c r="E11"/>
  <c r="F11" s="1"/>
  <c r="E10"/>
  <c r="F10" s="1"/>
  <c r="E9"/>
  <c r="F9" s="1"/>
  <c r="G8"/>
  <c r="H8" s="1"/>
  <c r="H16" s="1"/>
</calcChain>
</file>

<file path=xl/sharedStrings.xml><?xml version="1.0" encoding="utf-8"?>
<sst xmlns="http://schemas.openxmlformats.org/spreadsheetml/2006/main" count="473" uniqueCount="103">
  <si>
    <t>кролятина</t>
  </si>
  <si>
    <t>баранина</t>
  </si>
  <si>
    <t>птиця (тушки, стегенця)</t>
  </si>
  <si>
    <t>свинина (нежирна)</t>
  </si>
  <si>
    <t>ковбаса варена (сосиски, сардельки)</t>
  </si>
  <si>
    <t>серце яловиче</t>
  </si>
  <si>
    <t>яйце куряче</t>
  </si>
  <si>
    <t>консерви "Яловичина тушкована"</t>
  </si>
  <si>
    <t>консерви "Сніданок туриста"</t>
  </si>
  <si>
    <t>на одну дитину</t>
  </si>
  <si>
    <t>на всіх дітей</t>
  </si>
  <si>
    <t>від 1 до 3</t>
  </si>
  <si>
    <t>від 3 до 6 (7)</t>
  </si>
  <si>
    <t xml:space="preserve">від 3 до 6 (7) </t>
  </si>
  <si>
    <t>загального розвитку</t>
  </si>
  <si>
    <t>Група/пільгова категорія</t>
  </si>
  <si>
    <t>санаторна (різних профілів)</t>
  </si>
  <si>
    <t>діти, постраждалі внаслідок Чорнобильської катастрофи</t>
  </si>
  <si>
    <t>санаторна (для дітей із захворюв. органів травлення)</t>
  </si>
  <si>
    <t>Усього присутніх дітей</t>
  </si>
  <si>
    <t>ЯЛОВИЧИНА (25% відходів)</t>
  </si>
  <si>
    <t>від 3 до 6</t>
  </si>
  <si>
    <t>риба (минтай, 23% відходів)</t>
  </si>
  <si>
    <t>сир кисломол. напівжирний</t>
  </si>
  <si>
    <t>МОЛОКО</t>
  </si>
  <si>
    <t>молоко сухе</t>
  </si>
  <si>
    <t>молоко згущене стерилізоване</t>
  </si>
  <si>
    <t>молоко згущене з цукром</t>
  </si>
  <si>
    <t>вершки згущені з цукром</t>
  </si>
  <si>
    <t>вершки сухі</t>
  </si>
  <si>
    <t>сир твердий</t>
  </si>
  <si>
    <t>СИР КИСЛОМОЛОЧНИЙ НАПІВЖИРНИЙ</t>
  </si>
  <si>
    <t>м’ясо (яловичина)</t>
  </si>
  <si>
    <t>кисломол. продукти (кефір, наріне, лактинум, ацидофільне молоко тощо)</t>
  </si>
  <si>
    <t>ЯЙЦЕ КУРЯЧЕ</t>
  </si>
  <si>
    <t>молоко</t>
  </si>
  <si>
    <t>яєчний порошок</t>
  </si>
  <si>
    <t>РИБА (23% відходів)</t>
  </si>
  <si>
    <t>консерви рибні натуральні</t>
  </si>
  <si>
    <t>сир</t>
  </si>
  <si>
    <t>КАРТОПЛЯ (30% відходів)</t>
  </si>
  <si>
    <t>капуста білокачанна</t>
  </si>
  <si>
    <t>капуста цвітна</t>
  </si>
  <si>
    <t>пюре картопляне сухе</t>
  </si>
  <si>
    <t>квасоля, горох свіжі</t>
  </si>
  <si>
    <t>квасоля, горох сухі</t>
  </si>
  <si>
    <t>БОБОВІ (ЗЕРНО)</t>
  </si>
  <si>
    <t>квасоля спаржева свіжа</t>
  </si>
  <si>
    <t>кукурудза консервована</t>
  </si>
  <si>
    <t>горошок зелений консервований</t>
  </si>
  <si>
    <t>квасоля консервована</t>
  </si>
  <si>
    <t>соєві продукти сухі або паста соєва</t>
  </si>
  <si>
    <t>соєві продукти сухі</t>
  </si>
  <si>
    <t>паста соєва</t>
  </si>
  <si>
    <r>
      <t>Вага продукту-замінника,</t>
    </r>
    <r>
      <rPr>
        <i/>
        <sz val="10"/>
        <color theme="1"/>
        <rFont val="Times New Roman"/>
        <family val="1"/>
        <charset val="204"/>
      </rPr>
      <t xml:space="preserve"> г</t>
    </r>
  </si>
  <si>
    <t>ТОМАТИ СВІЖІ</t>
  </si>
  <si>
    <t>томати консервовані</t>
  </si>
  <si>
    <t>томатний сік</t>
  </si>
  <si>
    <t>БУРЯК СТОЛОВИЙ СВІЖИЙ</t>
  </si>
  <si>
    <t>буряк консервований</t>
  </si>
  <si>
    <t>МОРКВА СТОЛОВА СВІЖА</t>
  </si>
  <si>
    <t>морква консервована</t>
  </si>
  <si>
    <t>ЯБЛУКА СВІЖІ</t>
  </si>
  <si>
    <t>яблука консервовані</t>
  </si>
  <si>
    <t>сік яблучний</t>
  </si>
  <si>
    <t>яблука сушені</t>
  </si>
  <si>
    <t>сливи сушені</t>
  </si>
  <si>
    <t>абрикоси сушені</t>
  </si>
  <si>
    <t>родзинки</t>
  </si>
  <si>
    <t>сік виноградний</t>
  </si>
  <si>
    <t>сік сливовий</t>
  </si>
  <si>
    <t>МАСЛО ВЕРШКОВЕ</t>
  </si>
  <si>
    <t>олія (соняшникова, кукурудзяна)</t>
  </si>
  <si>
    <t>ХЛІБ ПШЕНИЧНИЙ</t>
  </si>
  <si>
    <t>крупи пшеничні</t>
  </si>
  <si>
    <t>хліб житній</t>
  </si>
  <si>
    <t>хлібці пшеничні, житні</t>
  </si>
  <si>
    <t>сухарі пшеничні</t>
  </si>
  <si>
    <t>печиво галетне</t>
  </si>
  <si>
    <t>ЦУКОР</t>
  </si>
  <si>
    <t>мед</t>
  </si>
  <si>
    <t>Усього</t>
  </si>
  <si>
    <t>діти, постраждалі внаслідок Чорноб.</t>
  </si>
  <si>
    <t>санаторна (для дітей із захвор. органів травл.)</t>
  </si>
  <si>
    <t>санаторна (для дітей із захворюв. органів травл.)</t>
  </si>
  <si>
    <r>
      <t xml:space="preserve">Вікова група, </t>
    </r>
    <r>
      <rPr>
        <i/>
        <sz val="10"/>
        <color theme="1"/>
        <rFont val="Times New Roman"/>
        <family val="1"/>
        <charset val="204"/>
      </rPr>
      <t>років</t>
    </r>
  </si>
  <si>
    <r>
      <t>Вікова група,</t>
    </r>
    <r>
      <rPr>
        <i/>
        <sz val="10"/>
        <color theme="1"/>
        <rFont val="Times New Roman"/>
        <family val="1"/>
        <charset val="204"/>
      </rPr>
      <t xml:space="preserve"> років</t>
    </r>
  </si>
  <si>
    <r>
      <t xml:space="preserve">Вікова група, </t>
    </r>
    <r>
      <rPr>
        <i/>
        <sz val="9"/>
        <color theme="1"/>
        <rFont val="Times New Roman"/>
        <family val="1"/>
        <charset val="204"/>
      </rPr>
      <t>років</t>
    </r>
  </si>
  <si>
    <r>
      <t xml:space="preserve">Вага молока, що замінюється (г), згідно з меню-розкладом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</si>
  <si>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яловичини, що замінюється (г), згідно з меню-розкладом </t>
    </r>
    <r>
      <rPr>
        <sz val="9"/>
        <color theme="1"/>
        <rFont val="Times New Roman"/>
        <family val="1"/>
        <charset val="204"/>
      </rPr>
      <t>(на одну дитину)</t>
    </r>
  </si>
  <si>
    <r>
      <t xml:space="preserve">Вага яєць, що замінюються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</si>
  <si>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риби, яку потрібно замінити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</si>
  <si>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картоплі, яку потрібно замінити (г), згідно з меню-розкладом 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</si>
  <si>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бобових, які потрібно замінити (г), згідно з меню-розкладом </t>
    </r>
    <r>
      <rPr>
        <sz val="10"/>
        <color theme="1"/>
        <rFont val="Times New Roman"/>
        <family val="1"/>
        <charset val="204"/>
      </rPr>
      <t xml:space="preserve"> (на одну дитину)</t>
    </r>
  </si>
  <si>
    <r>
      <t xml:space="preserve">Вага томатів, які потрібно замінити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</si>
  <si>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буряка свіжого, що замінюється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</si>
  <si>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моркви свіжої, яку потрібно замінити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</si>
  <si>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яблук свіжих, які потрібно замінити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</si>
  <si>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масла вершкового, яке потрібно замінити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</si>
  <si>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хліба пшеничного, який потрібно замінити (г), згідно з меню-розкладом 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</si>
  <si>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цукру, який потрібно замінити (г), згідно з меню-розкладом </t>
    </r>
    <r>
      <rPr>
        <sz val="10"/>
        <color theme="1"/>
        <rFont val="Times New Roman"/>
        <family val="1"/>
        <charset val="204"/>
      </rPr>
      <t>(на одну дитину)</t>
    </r>
  </si>
  <si>
    <r>
      <t xml:space="preserve">Вага сиру кислом., що замінюється (г), згідно з меню-розкладом </t>
    </r>
    <r>
      <rPr>
        <sz val="10"/>
        <color theme="1"/>
        <rFont val="Times New Roman"/>
        <family val="1"/>
        <charset val="204"/>
      </rPr>
      <t>(на одну дитину)</t>
    </r>
  </si>
  <si>
    <t>Таблиця обчислення кількості продутів для заміни за енергоцінністю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</si>
</sst>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1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Normal="100" workbookViewId="0">
      <selection activeCell="D8" sqref="D8"/>
    </sheetView>
  </sheetViews>
  <sheetFormatPr defaultColWidth="7.7109375" defaultRowHeight="15"/>
  <cols>
    <col min="1" max="1" width="12.42578125" style="1" customWidth="1"/>
    <col min="2" max="2" width="10.42578125" style="1" customWidth="1"/>
    <col min="3" max="3" width="8.42578125" style="1" customWidth="1"/>
    <col min="4" max="4" width="13" style="1" customWidth="1"/>
    <col min="5" max="26" width="6.7109375" style="1" customWidth="1"/>
    <col min="27" max="16384" width="7.7109375" style="1"/>
  </cols>
  <sheetData>
    <row r="1" spans="1:26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5.7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>
      <c r="A5" s="28" t="s">
        <v>15</v>
      </c>
      <c r="B5" s="28" t="s">
        <v>87</v>
      </c>
      <c r="C5" s="28" t="s">
        <v>19</v>
      </c>
      <c r="D5" s="28" t="s">
        <v>89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49.5" customHeight="1">
      <c r="A6" s="28"/>
      <c r="B6" s="28"/>
      <c r="C6" s="28"/>
      <c r="D6" s="28"/>
      <c r="E6" s="25" t="s">
        <v>0</v>
      </c>
      <c r="F6" s="25"/>
      <c r="G6" s="25" t="s">
        <v>1</v>
      </c>
      <c r="H6" s="25"/>
      <c r="I6" s="25" t="s">
        <v>2</v>
      </c>
      <c r="J6" s="25"/>
      <c r="K6" s="25" t="s">
        <v>3</v>
      </c>
      <c r="L6" s="25"/>
      <c r="M6" s="25" t="s">
        <v>4</v>
      </c>
      <c r="N6" s="25"/>
      <c r="O6" s="25" t="s">
        <v>22</v>
      </c>
      <c r="P6" s="25"/>
      <c r="Q6" s="25" t="s">
        <v>5</v>
      </c>
      <c r="R6" s="25"/>
      <c r="S6" s="25" t="s">
        <v>23</v>
      </c>
      <c r="T6" s="25"/>
      <c r="U6" s="25" t="s">
        <v>6</v>
      </c>
      <c r="V6" s="25"/>
      <c r="W6" s="25" t="s">
        <v>7</v>
      </c>
      <c r="X6" s="25"/>
      <c r="Y6" s="25" t="s">
        <v>8</v>
      </c>
      <c r="Z6" s="25"/>
    </row>
    <row r="7" spans="1:26" ht="30.75" customHeight="1">
      <c r="A7" s="28"/>
      <c r="B7" s="28"/>
      <c r="C7" s="28"/>
      <c r="D7" s="28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  <c r="O7" s="9" t="s">
        <v>9</v>
      </c>
      <c r="P7" s="9" t="s">
        <v>10</v>
      </c>
      <c r="Q7" s="9" t="s">
        <v>9</v>
      </c>
      <c r="R7" s="9" t="s">
        <v>10</v>
      </c>
      <c r="S7" s="9" t="s">
        <v>9</v>
      </c>
      <c r="T7" s="9" t="s">
        <v>10</v>
      </c>
      <c r="U7" s="9" t="s">
        <v>9</v>
      </c>
      <c r="V7" s="9" t="s">
        <v>10</v>
      </c>
      <c r="W7" s="9" t="s">
        <v>9</v>
      </c>
      <c r="X7" s="9" t="s">
        <v>10</v>
      </c>
      <c r="Y7" s="9" t="s">
        <v>9</v>
      </c>
      <c r="Z7" s="9" t="s">
        <v>10</v>
      </c>
    </row>
    <row r="8" spans="1:26" ht="24.95" customHeight="1">
      <c r="A8" s="24" t="s">
        <v>14</v>
      </c>
      <c r="B8" s="3" t="s">
        <v>11</v>
      </c>
      <c r="C8" s="8"/>
      <c r="D8" s="8"/>
      <c r="E8" s="2">
        <f t="shared" ref="E8:E13" si="0">0.97*D8</f>
        <v>0</v>
      </c>
      <c r="F8" s="2">
        <f>C8*E8</f>
        <v>0</v>
      </c>
      <c r="G8" s="2">
        <f>0.93*D8</f>
        <v>0</v>
      </c>
      <c r="H8" s="2">
        <f>G8*C8</f>
        <v>0</v>
      </c>
      <c r="I8" s="2">
        <f>0.77*D8</f>
        <v>0</v>
      </c>
      <c r="J8" s="2">
        <f>I8*C8</f>
        <v>0</v>
      </c>
      <c r="K8" s="2">
        <f>0.54*D8</f>
        <v>0</v>
      </c>
      <c r="L8" s="2">
        <f>K8*C8</f>
        <v>0</v>
      </c>
      <c r="M8" s="2">
        <f>0.57*D8</f>
        <v>0</v>
      </c>
      <c r="N8" s="2">
        <f>M8*C8</f>
        <v>0</v>
      </c>
      <c r="O8" s="2">
        <f>2.6*D8</f>
        <v>0</v>
      </c>
      <c r="P8" s="2">
        <f>O8*C8</f>
        <v>0</v>
      </c>
      <c r="Q8" s="2">
        <f>1.77*D8</f>
        <v>0</v>
      </c>
      <c r="R8" s="2">
        <f>Q8*C8</f>
        <v>0</v>
      </c>
      <c r="S8" s="2">
        <f>0.9*D8</f>
        <v>0</v>
      </c>
      <c r="T8" s="2">
        <f>S8*C8</f>
        <v>0</v>
      </c>
      <c r="U8" s="2">
        <f>1.02*D8</f>
        <v>0</v>
      </c>
      <c r="V8" s="2">
        <f>U8*C8</f>
        <v>0</v>
      </c>
      <c r="W8" s="2">
        <f>0.6*D8</f>
        <v>0</v>
      </c>
      <c r="X8" s="2">
        <f>W8*C8</f>
        <v>0</v>
      </c>
      <c r="Y8" s="2">
        <f>0.8*D8</f>
        <v>0</v>
      </c>
      <c r="Z8" s="2">
        <f>Y8*C8</f>
        <v>0</v>
      </c>
    </row>
    <row r="9" spans="1:26" ht="24.95" customHeight="1">
      <c r="A9" s="24"/>
      <c r="B9" s="3" t="s">
        <v>12</v>
      </c>
      <c r="C9" s="8"/>
      <c r="D9" s="8"/>
      <c r="E9" s="2">
        <f t="shared" si="0"/>
        <v>0</v>
      </c>
      <c r="F9" s="2">
        <f>E9*C9</f>
        <v>0</v>
      </c>
      <c r="G9" s="2">
        <f>0.93*D9</f>
        <v>0</v>
      </c>
      <c r="H9" s="2">
        <f t="shared" ref="H9:H12" si="1">G9*C9</f>
        <v>0</v>
      </c>
      <c r="I9" s="2">
        <f t="shared" ref="I9:I13" si="2">0.77*D9</f>
        <v>0</v>
      </c>
      <c r="J9" s="2">
        <f t="shared" ref="J9:J13" si="3">I9*C9</f>
        <v>0</v>
      </c>
      <c r="K9" s="2">
        <f t="shared" ref="K9:K13" si="4">0.54*D9</f>
        <v>0</v>
      </c>
      <c r="L9" s="2">
        <f t="shared" ref="L9:L13" si="5">K9*C9</f>
        <v>0</v>
      </c>
      <c r="M9" s="2">
        <f t="shared" ref="M9:M13" si="6">0.57*D9</f>
        <v>0</v>
      </c>
      <c r="N9" s="2">
        <f t="shared" ref="N9:N13" si="7">M9*C9</f>
        <v>0</v>
      </c>
      <c r="O9" s="2">
        <f t="shared" ref="O9:O13" si="8">2.6*D9</f>
        <v>0</v>
      </c>
      <c r="P9" s="2">
        <f t="shared" ref="P9:P13" si="9">O9*C9</f>
        <v>0</v>
      </c>
      <c r="Q9" s="2">
        <f t="shared" ref="Q9:Q13" si="10">1.77*D9</f>
        <v>0</v>
      </c>
      <c r="R9" s="2">
        <f t="shared" ref="R9:R13" si="11">Q9*C9</f>
        <v>0</v>
      </c>
      <c r="S9" s="2">
        <f t="shared" ref="S9:S13" si="12">0.9*D9</f>
        <v>0</v>
      </c>
      <c r="T9" s="2">
        <f t="shared" ref="T9:T13" si="13">S9*C9</f>
        <v>0</v>
      </c>
      <c r="U9" s="2">
        <f t="shared" ref="U9:U13" si="14">1.02*D9</f>
        <v>0</v>
      </c>
      <c r="V9" s="2">
        <f t="shared" ref="V9:V13" si="15">U9*C9</f>
        <v>0</v>
      </c>
      <c r="W9" s="2">
        <f t="shared" ref="W9:W13" si="16">0.6*D9</f>
        <v>0</v>
      </c>
      <c r="X9" s="2">
        <f t="shared" ref="X9:X13" si="17">W9*C9</f>
        <v>0</v>
      </c>
      <c r="Y9" s="2">
        <f t="shared" ref="Y9:Y13" si="18">0.8*D9</f>
        <v>0</v>
      </c>
      <c r="Z9" s="2">
        <f t="shared" ref="Z9:Z13" si="19">Y9*C9</f>
        <v>0</v>
      </c>
    </row>
    <row r="10" spans="1:26" ht="24.95" customHeight="1">
      <c r="A10" s="24" t="s">
        <v>82</v>
      </c>
      <c r="B10" s="23" t="s">
        <v>11</v>
      </c>
      <c r="C10" s="8"/>
      <c r="D10" s="8"/>
      <c r="E10" s="2">
        <f t="shared" si="0"/>
        <v>0</v>
      </c>
      <c r="F10" s="2">
        <f t="shared" ref="F10:F15" si="20">E10*C10</f>
        <v>0</v>
      </c>
      <c r="G10" s="2">
        <f t="shared" ref="G10:G13" si="21">0.93*D10</f>
        <v>0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4"/>
        <v>0</v>
      </c>
      <c r="L10" s="2">
        <f t="shared" si="5"/>
        <v>0</v>
      </c>
      <c r="M10" s="2">
        <f t="shared" si="6"/>
        <v>0</v>
      </c>
      <c r="N10" s="2">
        <f t="shared" si="7"/>
        <v>0</v>
      </c>
      <c r="O10" s="2">
        <f t="shared" si="8"/>
        <v>0</v>
      </c>
      <c r="P10" s="2">
        <f t="shared" si="9"/>
        <v>0</v>
      </c>
      <c r="Q10" s="2">
        <f t="shared" si="10"/>
        <v>0</v>
      </c>
      <c r="R10" s="2">
        <f t="shared" si="11"/>
        <v>0</v>
      </c>
      <c r="S10" s="2">
        <f t="shared" si="12"/>
        <v>0</v>
      </c>
      <c r="T10" s="2">
        <f t="shared" si="13"/>
        <v>0</v>
      </c>
      <c r="U10" s="2">
        <f t="shared" si="14"/>
        <v>0</v>
      </c>
      <c r="V10" s="2">
        <f t="shared" si="15"/>
        <v>0</v>
      </c>
      <c r="W10" s="2">
        <f t="shared" si="16"/>
        <v>0</v>
      </c>
      <c r="X10" s="2">
        <f t="shared" si="17"/>
        <v>0</v>
      </c>
      <c r="Y10" s="2">
        <f t="shared" si="18"/>
        <v>0</v>
      </c>
      <c r="Z10" s="2">
        <f t="shared" si="19"/>
        <v>0</v>
      </c>
    </row>
    <row r="11" spans="1:26" ht="24.95" customHeight="1">
      <c r="A11" s="24"/>
      <c r="B11" s="3" t="s">
        <v>21</v>
      </c>
      <c r="C11" s="8"/>
      <c r="D11" s="8"/>
      <c r="E11" s="2">
        <f t="shared" si="0"/>
        <v>0</v>
      </c>
      <c r="F11" s="2">
        <f t="shared" si="20"/>
        <v>0</v>
      </c>
      <c r="G11" s="2">
        <f t="shared" si="21"/>
        <v>0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>
        <f t="shared" si="4"/>
        <v>0</v>
      </c>
      <c r="L11" s="2">
        <f t="shared" si="5"/>
        <v>0</v>
      </c>
      <c r="M11" s="2">
        <f t="shared" si="6"/>
        <v>0</v>
      </c>
      <c r="N11" s="2">
        <f t="shared" si="7"/>
        <v>0</v>
      </c>
      <c r="O11" s="2">
        <f t="shared" si="8"/>
        <v>0</v>
      </c>
      <c r="P11" s="2">
        <f t="shared" si="9"/>
        <v>0</v>
      </c>
      <c r="Q11" s="2">
        <f t="shared" si="10"/>
        <v>0</v>
      </c>
      <c r="R11" s="2">
        <f t="shared" si="11"/>
        <v>0</v>
      </c>
      <c r="S11" s="2">
        <f t="shared" si="12"/>
        <v>0</v>
      </c>
      <c r="T11" s="2">
        <f t="shared" si="13"/>
        <v>0</v>
      </c>
      <c r="U11" s="2">
        <f t="shared" si="14"/>
        <v>0</v>
      </c>
      <c r="V11" s="2">
        <f t="shared" si="15"/>
        <v>0</v>
      </c>
      <c r="W11" s="2">
        <f t="shared" si="16"/>
        <v>0</v>
      </c>
      <c r="X11" s="2">
        <f t="shared" si="17"/>
        <v>0</v>
      </c>
      <c r="Y11" s="2">
        <f t="shared" si="18"/>
        <v>0</v>
      </c>
      <c r="Z11" s="2">
        <f t="shared" si="19"/>
        <v>0</v>
      </c>
    </row>
    <row r="12" spans="1:26" ht="24.95" customHeight="1">
      <c r="A12" s="24" t="s">
        <v>16</v>
      </c>
      <c r="B12" s="3" t="s">
        <v>11</v>
      </c>
      <c r="C12" s="8"/>
      <c r="D12" s="8"/>
      <c r="E12" s="2">
        <f t="shared" si="0"/>
        <v>0</v>
      </c>
      <c r="F12" s="2">
        <f t="shared" si="20"/>
        <v>0</v>
      </c>
      <c r="G12" s="2">
        <f t="shared" si="21"/>
        <v>0</v>
      </c>
      <c r="H12" s="2">
        <f t="shared" si="1"/>
        <v>0</v>
      </c>
      <c r="I12" s="2">
        <f t="shared" si="2"/>
        <v>0</v>
      </c>
      <c r="J12" s="2">
        <f t="shared" si="3"/>
        <v>0</v>
      </c>
      <c r="K12" s="2">
        <f t="shared" si="4"/>
        <v>0</v>
      </c>
      <c r="L12" s="2">
        <f t="shared" si="5"/>
        <v>0</v>
      </c>
      <c r="M12" s="2">
        <f t="shared" si="6"/>
        <v>0</v>
      </c>
      <c r="N12" s="2">
        <f t="shared" si="7"/>
        <v>0</v>
      </c>
      <c r="O12" s="2">
        <f t="shared" si="8"/>
        <v>0</v>
      </c>
      <c r="P12" s="2">
        <f t="shared" si="9"/>
        <v>0</v>
      </c>
      <c r="Q12" s="2">
        <f t="shared" si="10"/>
        <v>0</v>
      </c>
      <c r="R12" s="2">
        <f t="shared" si="11"/>
        <v>0</v>
      </c>
      <c r="S12" s="2">
        <f t="shared" si="12"/>
        <v>0</v>
      </c>
      <c r="T12" s="2">
        <f t="shared" si="13"/>
        <v>0</v>
      </c>
      <c r="U12" s="2">
        <f t="shared" si="14"/>
        <v>0</v>
      </c>
      <c r="V12" s="2">
        <f t="shared" si="15"/>
        <v>0</v>
      </c>
      <c r="W12" s="2">
        <f t="shared" si="16"/>
        <v>0</v>
      </c>
      <c r="X12" s="2">
        <f t="shared" si="17"/>
        <v>0</v>
      </c>
      <c r="Y12" s="2">
        <f t="shared" si="18"/>
        <v>0</v>
      </c>
      <c r="Z12" s="2">
        <f t="shared" si="19"/>
        <v>0</v>
      </c>
    </row>
    <row r="13" spans="1:26" ht="24.95" customHeight="1">
      <c r="A13" s="24"/>
      <c r="B13" s="3" t="s">
        <v>12</v>
      </c>
      <c r="C13" s="8"/>
      <c r="D13" s="8"/>
      <c r="E13" s="2">
        <f t="shared" si="0"/>
        <v>0</v>
      </c>
      <c r="F13" s="2">
        <f t="shared" si="20"/>
        <v>0</v>
      </c>
      <c r="G13" s="2">
        <f t="shared" si="21"/>
        <v>0</v>
      </c>
      <c r="H13" s="2">
        <f>G13*C13</f>
        <v>0</v>
      </c>
      <c r="I13" s="2">
        <f t="shared" si="2"/>
        <v>0</v>
      </c>
      <c r="J13" s="2">
        <f t="shared" si="3"/>
        <v>0</v>
      </c>
      <c r="K13" s="2">
        <f t="shared" si="4"/>
        <v>0</v>
      </c>
      <c r="L13" s="2">
        <f t="shared" si="5"/>
        <v>0</v>
      </c>
      <c r="M13" s="2">
        <f t="shared" si="6"/>
        <v>0</v>
      </c>
      <c r="N13" s="2">
        <f t="shared" si="7"/>
        <v>0</v>
      </c>
      <c r="O13" s="2">
        <f t="shared" si="8"/>
        <v>0</v>
      </c>
      <c r="P13" s="2">
        <f t="shared" si="9"/>
        <v>0</v>
      </c>
      <c r="Q13" s="2">
        <f t="shared" si="10"/>
        <v>0</v>
      </c>
      <c r="R13" s="2">
        <f t="shared" si="11"/>
        <v>0</v>
      </c>
      <c r="S13" s="2">
        <f t="shared" si="12"/>
        <v>0</v>
      </c>
      <c r="T13" s="2">
        <f t="shared" si="13"/>
        <v>0</v>
      </c>
      <c r="U13" s="2">
        <f t="shared" si="14"/>
        <v>0</v>
      </c>
      <c r="V13" s="2">
        <f t="shared" si="15"/>
        <v>0</v>
      </c>
      <c r="W13" s="2">
        <f t="shared" si="16"/>
        <v>0</v>
      </c>
      <c r="X13" s="2">
        <f t="shared" si="17"/>
        <v>0</v>
      </c>
      <c r="Y13" s="2">
        <f t="shared" si="18"/>
        <v>0</v>
      </c>
      <c r="Z13" s="2">
        <f t="shared" si="19"/>
        <v>0</v>
      </c>
    </row>
    <row r="14" spans="1:26" ht="24.95" customHeight="1">
      <c r="A14" s="24" t="s">
        <v>83</v>
      </c>
      <c r="B14" s="3" t="s">
        <v>11</v>
      </c>
      <c r="C14" s="8"/>
      <c r="D14" s="8"/>
      <c r="E14" s="2">
        <f>0.97*D14</f>
        <v>0</v>
      </c>
      <c r="F14" s="14">
        <f t="shared" si="20"/>
        <v>0</v>
      </c>
      <c r="G14" s="2">
        <f>0.93*D14</f>
        <v>0</v>
      </c>
      <c r="H14" s="2">
        <f>G14*C14</f>
        <v>0</v>
      </c>
      <c r="I14" s="2">
        <f>0.77*D14</f>
        <v>0</v>
      </c>
      <c r="J14" s="2">
        <f>I14*C14</f>
        <v>0</v>
      </c>
      <c r="K14" s="2">
        <f>0.54*D14</f>
        <v>0</v>
      </c>
      <c r="L14" s="2">
        <f>K14*C14</f>
        <v>0</v>
      </c>
      <c r="M14" s="2">
        <f>0.57*D14</f>
        <v>0</v>
      </c>
      <c r="N14" s="2">
        <f>M14*C14</f>
        <v>0</v>
      </c>
      <c r="O14" s="2">
        <f>2.6*D14</f>
        <v>0</v>
      </c>
      <c r="P14" s="2">
        <f>O14*C14</f>
        <v>0</v>
      </c>
      <c r="Q14" s="2">
        <f>1.77*D14</f>
        <v>0</v>
      </c>
      <c r="R14" s="2">
        <f>Q14*C14</f>
        <v>0</v>
      </c>
      <c r="S14" s="2">
        <f>0.9*D14</f>
        <v>0</v>
      </c>
      <c r="T14" s="2">
        <f>S14*C14</f>
        <v>0</v>
      </c>
      <c r="U14" s="2">
        <f>1.02*D14</f>
        <v>0</v>
      </c>
      <c r="V14" s="2">
        <f>U14*C14</f>
        <v>0</v>
      </c>
      <c r="W14" s="2">
        <f>0.6*D14</f>
        <v>0</v>
      </c>
      <c r="X14" s="2">
        <f>W14*C14</f>
        <v>0</v>
      </c>
      <c r="Y14" s="2">
        <f>0.8*D14</f>
        <v>0</v>
      </c>
      <c r="Z14" s="2">
        <f>Y14*C14</f>
        <v>0</v>
      </c>
    </row>
    <row r="15" spans="1:26" ht="27" customHeight="1">
      <c r="A15" s="24"/>
      <c r="B15" s="3" t="s">
        <v>13</v>
      </c>
      <c r="C15" s="8"/>
      <c r="D15" s="8"/>
      <c r="E15" s="2">
        <f>0.97*D15</f>
        <v>0</v>
      </c>
      <c r="F15" s="14">
        <f t="shared" si="20"/>
        <v>0</v>
      </c>
      <c r="G15" s="2">
        <f t="shared" ref="G15" si="22">0.93*D15</f>
        <v>0</v>
      </c>
      <c r="H15" s="2">
        <f t="shared" ref="H15" si="23">G15*C15</f>
        <v>0</v>
      </c>
      <c r="I15" s="2">
        <f t="shared" ref="I15" si="24">0.77*D15</f>
        <v>0</v>
      </c>
      <c r="J15" s="2">
        <f t="shared" ref="J15" si="25">I15*C15</f>
        <v>0</v>
      </c>
      <c r="K15" s="2">
        <f t="shared" ref="K15" si="26">0.54*D15</f>
        <v>0</v>
      </c>
      <c r="L15" s="2">
        <f t="shared" ref="L15" si="27">K15*C15</f>
        <v>0</v>
      </c>
      <c r="M15" s="2">
        <f t="shared" ref="M15" si="28">0.57*D15</f>
        <v>0</v>
      </c>
      <c r="N15" s="2">
        <f t="shared" ref="N15" si="29">M15*C15</f>
        <v>0</v>
      </c>
      <c r="O15" s="2">
        <f t="shared" ref="O15" si="30">2.6*D15</f>
        <v>0</v>
      </c>
      <c r="P15" s="2">
        <f t="shared" ref="P15" si="31">O15*C15</f>
        <v>0</v>
      </c>
      <c r="Q15" s="2">
        <f t="shared" ref="Q15" si="32">1.77*D15</f>
        <v>0</v>
      </c>
      <c r="R15" s="2">
        <f t="shared" ref="R15" si="33">Q15*C15</f>
        <v>0</v>
      </c>
      <c r="S15" s="2">
        <f t="shared" ref="S15" si="34">0.9*D15</f>
        <v>0</v>
      </c>
      <c r="T15" s="2">
        <f t="shared" ref="T15" si="35">S15*C15</f>
        <v>0</v>
      </c>
      <c r="U15" s="2">
        <f t="shared" ref="U15" si="36">1.02*D15</f>
        <v>0</v>
      </c>
      <c r="V15" s="2">
        <f t="shared" ref="V15" si="37">U15*C15</f>
        <v>0</v>
      </c>
      <c r="W15" s="2">
        <f t="shared" ref="W15" si="38">0.6*D15</f>
        <v>0</v>
      </c>
      <c r="X15" s="2">
        <f t="shared" ref="X15" si="39">W15*C15</f>
        <v>0</v>
      </c>
      <c r="Y15" s="2">
        <f t="shared" ref="Y15" si="40">0.8*D15</f>
        <v>0</v>
      </c>
      <c r="Z15" s="2">
        <f t="shared" ref="Z15" si="41">Y15*C15</f>
        <v>0</v>
      </c>
    </row>
    <row r="16" spans="1:26">
      <c r="A16" s="26" t="s">
        <v>81</v>
      </c>
      <c r="B16" s="26"/>
      <c r="C16" s="17">
        <f>SUM(C12:C15)</f>
        <v>0</v>
      </c>
      <c r="D16" s="18"/>
      <c r="E16" s="18"/>
      <c r="F16" s="18">
        <f>SUM(F8:F15)</f>
        <v>0</v>
      </c>
      <c r="G16" s="18"/>
      <c r="H16" s="18">
        <f>SUM(H8:H15)</f>
        <v>0</v>
      </c>
      <c r="I16" s="18"/>
      <c r="J16" s="18">
        <f>SUM(J8:J15)</f>
        <v>0</v>
      </c>
      <c r="K16" s="18"/>
      <c r="L16" s="18">
        <f>SUM(L8:L15)</f>
        <v>0</v>
      </c>
      <c r="M16" s="18"/>
      <c r="N16" s="18">
        <f>SUM(N8:N15)</f>
        <v>0</v>
      </c>
      <c r="O16" s="18"/>
      <c r="P16" s="18">
        <f>SUM(P8:P15)</f>
        <v>0</v>
      </c>
      <c r="Q16" s="18"/>
      <c r="R16" s="18">
        <f>SUM(R8:R15)</f>
        <v>0</v>
      </c>
      <c r="S16" s="18"/>
      <c r="T16" s="18">
        <f>SUM(T8:T15)</f>
        <v>0</v>
      </c>
      <c r="U16" s="18"/>
      <c r="V16" s="18">
        <f>SUM(V8:V15)</f>
        <v>0</v>
      </c>
      <c r="W16" s="18"/>
      <c r="X16" s="18">
        <f>SUM(X8:X15)</f>
        <v>0</v>
      </c>
      <c r="Y16" s="18"/>
      <c r="Z16" s="18">
        <f>SUM(Z8:Z15)</f>
        <v>0</v>
      </c>
    </row>
  </sheetData>
  <mergeCells count="25">
    <mergeCell ref="A1:Z1"/>
    <mergeCell ref="E5:Z5"/>
    <mergeCell ref="E6:F6"/>
    <mergeCell ref="G6:H6"/>
    <mergeCell ref="I6:J6"/>
    <mergeCell ref="K6:L6"/>
    <mergeCell ref="M6:N6"/>
    <mergeCell ref="O6:P6"/>
    <mergeCell ref="A2:Z2"/>
    <mergeCell ref="A4:Z4"/>
    <mergeCell ref="A5:A7"/>
    <mergeCell ref="B5:B7"/>
    <mergeCell ref="A8:A9"/>
    <mergeCell ref="A12:A13"/>
    <mergeCell ref="Q6:R6"/>
    <mergeCell ref="A16:B16"/>
    <mergeCell ref="A3:Z3"/>
    <mergeCell ref="A10:A11"/>
    <mergeCell ref="A14:A15"/>
    <mergeCell ref="S6:T6"/>
    <mergeCell ref="U6:V6"/>
    <mergeCell ref="W6:X6"/>
    <mergeCell ref="Y6:Z6"/>
    <mergeCell ref="C5:C7"/>
    <mergeCell ref="D5:D7"/>
  </mergeCells>
  <printOptions gridLines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Normal="100" workbookViewId="0">
      <selection activeCell="A2" sqref="A2:F2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6" style="1" customWidth="1"/>
    <col min="5" max="6" width="12.7109375" style="1" customWidth="1"/>
    <col min="7" max="16384" width="7.7109375" style="1"/>
  </cols>
  <sheetData>
    <row r="1" spans="1:6" ht="15.75">
      <c r="A1" s="29" t="s">
        <v>102</v>
      </c>
      <c r="B1" s="29"/>
      <c r="C1" s="29"/>
      <c r="D1" s="29"/>
      <c r="E1" s="29"/>
      <c r="F1" s="29"/>
    </row>
    <row r="2" spans="1:6" ht="12" customHeight="1">
      <c r="A2" s="29"/>
      <c r="B2" s="29"/>
      <c r="C2" s="29"/>
      <c r="D2" s="29"/>
      <c r="E2" s="29"/>
      <c r="F2" s="29"/>
    </row>
    <row r="3" spans="1:6" ht="15.75">
      <c r="A3" s="27" t="s">
        <v>60</v>
      </c>
      <c r="B3" s="27"/>
      <c r="C3" s="27"/>
      <c r="D3" s="27"/>
      <c r="E3" s="27"/>
      <c r="F3" s="27"/>
    </row>
    <row r="4" spans="1:6" ht="12" customHeight="1">
      <c r="A4" s="32"/>
      <c r="B4" s="32"/>
      <c r="C4" s="32"/>
      <c r="D4" s="32"/>
      <c r="E4" s="32"/>
      <c r="F4" s="32"/>
    </row>
    <row r="5" spans="1:6" ht="15" customHeight="1">
      <c r="A5" s="30" t="s">
        <v>15</v>
      </c>
      <c r="B5" s="30" t="s">
        <v>85</v>
      </c>
      <c r="C5" s="30" t="s">
        <v>19</v>
      </c>
      <c r="D5" s="30" t="s">
        <v>96</v>
      </c>
      <c r="E5" s="30" t="s">
        <v>54</v>
      </c>
      <c r="F5" s="30"/>
    </row>
    <row r="6" spans="1:6" ht="31.5" customHeight="1">
      <c r="A6" s="30"/>
      <c r="B6" s="30"/>
      <c r="C6" s="30"/>
      <c r="D6" s="30"/>
      <c r="E6" s="25" t="s">
        <v>61</v>
      </c>
      <c r="F6" s="25"/>
    </row>
    <row r="7" spans="1:6" ht="28.5" customHeight="1">
      <c r="A7" s="30"/>
      <c r="B7" s="30"/>
      <c r="C7" s="30"/>
      <c r="D7" s="30"/>
      <c r="E7" s="9" t="s">
        <v>9</v>
      </c>
      <c r="F7" s="9" t="s">
        <v>10</v>
      </c>
    </row>
    <row r="8" spans="1:6" ht="24.95" customHeight="1">
      <c r="A8" s="24" t="s">
        <v>14</v>
      </c>
      <c r="B8" s="12" t="s">
        <v>11</v>
      </c>
      <c r="C8" s="8"/>
      <c r="D8" s="8"/>
      <c r="E8" s="13">
        <f>1.04*D8</f>
        <v>0</v>
      </c>
      <c r="F8" s="13">
        <f>C8*E8</f>
        <v>0</v>
      </c>
    </row>
    <row r="9" spans="1:6" ht="24.95" customHeight="1">
      <c r="A9" s="24"/>
      <c r="B9" s="12" t="s">
        <v>12</v>
      </c>
      <c r="C9" s="8"/>
      <c r="D9" s="8"/>
      <c r="E9" s="13">
        <f t="shared" ref="E9:E13" si="0">1.04*D9</f>
        <v>0</v>
      </c>
      <c r="F9" s="13">
        <f>E9*C9</f>
        <v>0</v>
      </c>
    </row>
    <row r="10" spans="1:6" ht="24.95" customHeight="1">
      <c r="A10" s="24" t="s">
        <v>17</v>
      </c>
      <c r="B10" s="23" t="s">
        <v>11</v>
      </c>
      <c r="C10" s="8"/>
      <c r="D10" s="8"/>
      <c r="E10" s="13">
        <f t="shared" si="0"/>
        <v>0</v>
      </c>
      <c r="F10" s="13">
        <f t="shared" ref="F10:F15" si="1">E10*C10</f>
        <v>0</v>
      </c>
    </row>
    <row r="11" spans="1:6" ht="24.95" customHeight="1">
      <c r="A11" s="24"/>
      <c r="B11" s="12" t="s">
        <v>21</v>
      </c>
      <c r="C11" s="8"/>
      <c r="D11" s="8"/>
      <c r="E11" s="13">
        <f t="shared" si="0"/>
        <v>0</v>
      </c>
      <c r="F11" s="13">
        <f t="shared" si="1"/>
        <v>0</v>
      </c>
    </row>
    <row r="12" spans="1:6" ht="24.95" customHeight="1">
      <c r="A12" s="24" t="s">
        <v>16</v>
      </c>
      <c r="B12" s="12" t="s">
        <v>11</v>
      </c>
      <c r="C12" s="8"/>
      <c r="D12" s="8"/>
      <c r="E12" s="13">
        <f t="shared" si="0"/>
        <v>0</v>
      </c>
      <c r="F12" s="13">
        <f t="shared" si="1"/>
        <v>0</v>
      </c>
    </row>
    <row r="13" spans="1:6" ht="24.95" customHeight="1">
      <c r="A13" s="24"/>
      <c r="B13" s="12" t="s">
        <v>12</v>
      </c>
      <c r="C13" s="8"/>
      <c r="D13" s="8"/>
      <c r="E13" s="13">
        <f t="shared" si="0"/>
        <v>0</v>
      </c>
      <c r="F13" s="13">
        <f t="shared" si="1"/>
        <v>0</v>
      </c>
    </row>
    <row r="14" spans="1:6" ht="24.95" customHeight="1">
      <c r="A14" s="24" t="s">
        <v>18</v>
      </c>
      <c r="B14" s="12" t="s">
        <v>11</v>
      </c>
      <c r="C14" s="8"/>
      <c r="D14" s="8"/>
      <c r="E14" s="13">
        <f>1.04*D14</f>
        <v>0</v>
      </c>
      <c r="F14" s="15">
        <f t="shared" si="1"/>
        <v>0</v>
      </c>
    </row>
    <row r="15" spans="1:6" ht="24.95" customHeight="1">
      <c r="A15" s="24"/>
      <c r="B15" s="12" t="s">
        <v>13</v>
      </c>
      <c r="C15" s="8"/>
      <c r="D15" s="8"/>
      <c r="E15" s="13">
        <f>1.04*D15</f>
        <v>0</v>
      </c>
      <c r="F15" s="15">
        <f t="shared" si="1"/>
        <v>0</v>
      </c>
    </row>
    <row r="16" spans="1:6">
      <c r="A16" s="21"/>
      <c r="B16" s="21" t="s">
        <v>81</v>
      </c>
      <c r="C16" s="22">
        <f>SUM(C8:C15)</f>
        <v>0</v>
      </c>
      <c r="D16" s="21"/>
      <c r="E16" s="21"/>
      <c r="F16" s="21">
        <f>SUM(F8:F15)</f>
        <v>0</v>
      </c>
    </row>
  </sheetData>
  <mergeCells count="14">
    <mergeCell ref="A14:A15"/>
    <mergeCell ref="A8:A9"/>
    <mergeCell ref="A10:A11"/>
    <mergeCell ref="A12:A13"/>
    <mergeCell ref="A1:F1"/>
    <mergeCell ref="A2:F2"/>
    <mergeCell ref="A3:F3"/>
    <mergeCell ref="A4:F4"/>
    <mergeCell ref="A5:A7"/>
    <mergeCell ref="B5:B7"/>
    <mergeCell ref="C5:C7"/>
    <mergeCell ref="D5:D7"/>
    <mergeCell ref="E5:F5"/>
    <mergeCell ref="E6:F6"/>
  </mergeCells>
  <printOptions gridLines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A3" sqref="A3:T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2.28515625" style="1" customWidth="1"/>
    <col min="5" max="20" width="6.7109375" style="1" customWidth="1"/>
    <col min="21" max="16384" width="7.7109375" style="1"/>
  </cols>
  <sheetData>
    <row r="1" spans="1:20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9.949999999999999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>
      <c r="A3" s="27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" customHeight="1">
      <c r="A5" s="30" t="s">
        <v>15</v>
      </c>
      <c r="B5" s="30" t="s">
        <v>85</v>
      </c>
      <c r="C5" s="30" t="s">
        <v>19</v>
      </c>
      <c r="D5" s="30" t="s">
        <v>97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68.25" customHeight="1">
      <c r="A6" s="30"/>
      <c r="B6" s="30"/>
      <c r="C6" s="30"/>
      <c r="D6" s="30"/>
      <c r="E6" s="25" t="s">
        <v>63</v>
      </c>
      <c r="F6" s="25"/>
      <c r="G6" s="25" t="s">
        <v>64</v>
      </c>
      <c r="H6" s="25"/>
      <c r="I6" s="25" t="s">
        <v>65</v>
      </c>
      <c r="J6" s="25"/>
      <c r="K6" s="25" t="s">
        <v>66</v>
      </c>
      <c r="L6" s="25"/>
      <c r="M6" s="25" t="s">
        <v>67</v>
      </c>
      <c r="N6" s="25"/>
      <c r="O6" s="25" t="s">
        <v>68</v>
      </c>
      <c r="P6" s="25"/>
      <c r="Q6" s="25" t="s">
        <v>69</v>
      </c>
      <c r="R6" s="25"/>
      <c r="S6" s="25" t="s">
        <v>70</v>
      </c>
      <c r="T6" s="25"/>
    </row>
    <row r="7" spans="1:20" ht="32.2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  <c r="O7" s="9" t="s">
        <v>9</v>
      </c>
      <c r="P7" s="9" t="s">
        <v>10</v>
      </c>
      <c r="Q7" s="9" t="s">
        <v>9</v>
      </c>
      <c r="R7" s="9" t="s">
        <v>10</v>
      </c>
      <c r="S7" s="9" t="s">
        <v>9</v>
      </c>
      <c r="T7" s="9" t="s">
        <v>10</v>
      </c>
    </row>
    <row r="8" spans="1:20" ht="24.95" customHeight="1">
      <c r="A8" s="24" t="s">
        <v>14</v>
      </c>
      <c r="B8" s="12" t="s">
        <v>11</v>
      </c>
      <c r="C8" s="8"/>
      <c r="D8" s="8"/>
      <c r="E8" s="13">
        <f>0.41*D8</f>
        <v>0</v>
      </c>
      <c r="F8" s="13">
        <f>C8*E8</f>
        <v>0</v>
      </c>
      <c r="G8" s="13">
        <f>0.92*D8</f>
        <v>0</v>
      </c>
      <c r="H8" s="13">
        <f>G8*C8</f>
        <v>0</v>
      </c>
      <c r="I8" s="13">
        <f>0.18*D8</f>
        <v>0</v>
      </c>
      <c r="J8" s="13">
        <f>I8*C8</f>
        <v>0</v>
      </c>
      <c r="K8" s="13">
        <f>0.16*D8</f>
        <v>0</v>
      </c>
      <c r="L8" s="13">
        <f>K8*C8</f>
        <v>0</v>
      </c>
      <c r="M8" s="13">
        <f>0.17*D8</f>
        <v>0</v>
      </c>
      <c r="N8" s="13">
        <f>M8*C8</f>
        <v>0</v>
      </c>
      <c r="O8" s="13">
        <f>0.15*D8</f>
        <v>0</v>
      </c>
      <c r="P8" s="13">
        <f>O8*C8</f>
        <v>0</v>
      </c>
      <c r="Q8" s="13">
        <f>0.65*D8</f>
        <v>0</v>
      </c>
      <c r="R8" s="13">
        <f>Q8*C8</f>
        <v>0</v>
      </c>
      <c r="S8" s="13">
        <f>0.53*D8</f>
        <v>0</v>
      </c>
      <c r="T8" s="13">
        <f>S8*C8</f>
        <v>0</v>
      </c>
    </row>
    <row r="9" spans="1:20" ht="24.95" customHeight="1">
      <c r="A9" s="24"/>
      <c r="B9" s="12" t="s">
        <v>12</v>
      </c>
      <c r="C9" s="8"/>
      <c r="D9" s="8"/>
      <c r="E9" s="13">
        <f t="shared" ref="E9:E13" si="0">0.41*D9</f>
        <v>0</v>
      </c>
      <c r="F9" s="13">
        <f>E9*C9</f>
        <v>0</v>
      </c>
      <c r="G9" s="13">
        <f t="shared" ref="G9:G13" si="1">0.92*D9</f>
        <v>0</v>
      </c>
      <c r="H9" s="13">
        <f t="shared" ref="H9:H12" si="2">G9*C9</f>
        <v>0</v>
      </c>
      <c r="I9" s="13">
        <f t="shared" ref="I9:I13" si="3">0.18*D9</f>
        <v>0</v>
      </c>
      <c r="J9" s="13">
        <f t="shared" ref="J9:J13" si="4">I9*C9</f>
        <v>0</v>
      </c>
      <c r="K9" s="13">
        <f t="shared" ref="K9:K13" si="5">0.16*D9</f>
        <v>0</v>
      </c>
      <c r="L9" s="13">
        <f t="shared" ref="L9:L13" si="6">K9*C9</f>
        <v>0</v>
      </c>
      <c r="M9" s="13">
        <f t="shared" ref="M9:M13" si="7">0.17*D9</f>
        <v>0</v>
      </c>
      <c r="N9" s="13">
        <f t="shared" ref="N9:N13" si="8">M9*C9</f>
        <v>0</v>
      </c>
      <c r="O9" s="13">
        <f t="shared" ref="O9:O13" si="9">0.15*D9</f>
        <v>0</v>
      </c>
      <c r="P9" s="13">
        <f t="shared" ref="P9:P13" si="10">O9*C9</f>
        <v>0</v>
      </c>
      <c r="Q9" s="13">
        <f t="shared" ref="Q9:Q13" si="11">0.65*D9</f>
        <v>0</v>
      </c>
      <c r="R9" s="13">
        <f t="shared" ref="R9:R13" si="12">Q9*C9</f>
        <v>0</v>
      </c>
      <c r="S9" s="13">
        <f t="shared" ref="S9:S13" si="13">0.53*D9</f>
        <v>0</v>
      </c>
      <c r="T9" s="13">
        <f t="shared" ref="T9:T13" si="14">S9*C9</f>
        <v>0</v>
      </c>
    </row>
    <row r="10" spans="1:20" ht="24.95" customHeight="1">
      <c r="A10" s="24" t="s">
        <v>17</v>
      </c>
      <c r="B10" s="23" t="s">
        <v>11</v>
      </c>
      <c r="C10" s="8"/>
      <c r="D10" s="8"/>
      <c r="E10" s="13">
        <f t="shared" si="0"/>
        <v>0</v>
      </c>
      <c r="F10" s="13">
        <f t="shared" ref="F10:F15" si="15">E10*C10</f>
        <v>0</v>
      </c>
      <c r="G10" s="13">
        <f t="shared" si="1"/>
        <v>0</v>
      </c>
      <c r="H10" s="13">
        <f t="shared" si="2"/>
        <v>0</v>
      </c>
      <c r="I10" s="13">
        <f t="shared" si="3"/>
        <v>0</v>
      </c>
      <c r="J10" s="13">
        <f t="shared" si="4"/>
        <v>0</v>
      </c>
      <c r="K10" s="13">
        <f t="shared" si="5"/>
        <v>0</v>
      </c>
      <c r="L10" s="13">
        <f t="shared" si="6"/>
        <v>0</v>
      </c>
      <c r="M10" s="13">
        <f t="shared" si="7"/>
        <v>0</v>
      </c>
      <c r="N10" s="13">
        <f t="shared" si="8"/>
        <v>0</v>
      </c>
      <c r="O10" s="13">
        <f t="shared" si="9"/>
        <v>0</v>
      </c>
      <c r="P10" s="13">
        <f t="shared" si="10"/>
        <v>0</v>
      </c>
      <c r="Q10" s="13">
        <f t="shared" si="11"/>
        <v>0</v>
      </c>
      <c r="R10" s="13">
        <f t="shared" si="12"/>
        <v>0</v>
      </c>
      <c r="S10" s="13">
        <f t="shared" si="13"/>
        <v>0</v>
      </c>
      <c r="T10" s="13">
        <f t="shared" si="14"/>
        <v>0</v>
      </c>
    </row>
    <row r="11" spans="1:20" ht="24.95" customHeight="1">
      <c r="A11" s="24"/>
      <c r="B11" s="12" t="s">
        <v>21</v>
      </c>
      <c r="C11" s="8"/>
      <c r="D11" s="8"/>
      <c r="E11" s="13">
        <f t="shared" si="0"/>
        <v>0</v>
      </c>
      <c r="F11" s="13">
        <f t="shared" si="15"/>
        <v>0</v>
      </c>
      <c r="G11" s="13">
        <f t="shared" si="1"/>
        <v>0</v>
      </c>
      <c r="H11" s="13">
        <f t="shared" si="2"/>
        <v>0</v>
      </c>
      <c r="I11" s="13">
        <f t="shared" si="3"/>
        <v>0</v>
      </c>
      <c r="J11" s="13">
        <f t="shared" si="4"/>
        <v>0</v>
      </c>
      <c r="K11" s="13">
        <f t="shared" si="5"/>
        <v>0</v>
      </c>
      <c r="L11" s="13">
        <f t="shared" si="6"/>
        <v>0</v>
      </c>
      <c r="M11" s="13">
        <f t="shared" si="7"/>
        <v>0</v>
      </c>
      <c r="N11" s="13">
        <f t="shared" si="8"/>
        <v>0</v>
      </c>
      <c r="O11" s="13">
        <f t="shared" si="9"/>
        <v>0</v>
      </c>
      <c r="P11" s="13">
        <f t="shared" si="10"/>
        <v>0</v>
      </c>
      <c r="Q11" s="13">
        <f t="shared" si="11"/>
        <v>0</v>
      </c>
      <c r="R11" s="13">
        <f t="shared" si="12"/>
        <v>0</v>
      </c>
      <c r="S11" s="13">
        <f t="shared" si="13"/>
        <v>0</v>
      </c>
      <c r="T11" s="13">
        <f t="shared" si="14"/>
        <v>0</v>
      </c>
    </row>
    <row r="12" spans="1:20" ht="24.95" customHeight="1">
      <c r="A12" s="24" t="s">
        <v>16</v>
      </c>
      <c r="B12" s="12" t="s">
        <v>11</v>
      </c>
      <c r="C12" s="8"/>
      <c r="D12" s="8"/>
      <c r="E12" s="13">
        <f t="shared" si="0"/>
        <v>0</v>
      </c>
      <c r="F12" s="13">
        <f t="shared" si="15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3">
        <f t="shared" si="4"/>
        <v>0</v>
      </c>
      <c r="K12" s="13">
        <f t="shared" si="5"/>
        <v>0</v>
      </c>
      <c r="L12" s="13">
        <f t="shared" si="6"/>
        <v>0</v>
      </c>
      <c r="M12" s="13">
        <f t="shared" si="7"/>
        <v>0</v>
      </c>
      <c r="N12" s="13">
        <f t="shared" si="8"/>
        <v>0</v>
      </c>
      <c r="O12" s="13">
        <f t="shared" si="9"/>
        <v>0</v>
      </c>
      <c r="P12" s="13">
        <f t="shared" si="10"/>
        <v>0</v>
      </c>
      <c r="Q12" s="13">
        <f t="shared" si="11"/>
        <v>0</v>
      </c>
      <c r="R12" s="13">
        <f t="shared" si="12"/>
        <v>0</v>
      </c>
      <c r="S12" s="13">
        <f t="shared" si="13"/>
        <v>0</v>
      </c>
      <c r="T12" s="13">
        <f t="shared" si="14"/>
        <v>0</v>
      </c>
    </row>
    <row r="13" spans="1:20" ht="24.95" customHeight="1">
      <c r="A13" s="24"/>
      <c r="B13" s="12" t="s">
        <v>12</v>
      </c>
      <c r="C13" s="8"/>
      <c r="D13" s="8"/>
      <c r="E13" s="13">
        <f t="shared" si="0"/>
        <v>0</v>
      </c>
      <c r="F13" s="13">
        <f t="shared" si="15"/>
        <v>0</v>
      </c>
      <c r="G13" s="13">
        <f t="shared" si="1"/>
        <v>0</v>
      </c>
      <c r="H13" s="13">
        <f>G13*C13</f>
        <v>0</v>
      </c>
      <c r="I13" s="13">
        <f t="shared" si="3"/>
        <v>0</v>
      </c>
      <c r="J13" s="13">
        <f t="shared" si="4"/>
        <v>0</v>
      </c>
      <c r="K13" s="13">
        <f t="shared" si="5"/>
        <v>0</v>
      </c>
      <c r="L13" s="13">
        <f t="shared" si="6"/>
        <v>0</v>
      </c>
      <c r="M13" s="13">
        <f t="shared" si="7"/>
        <v>0</v>
      </c>
      <c r="N13" s="13">
        <f t="shared" si="8"/>
        <v>0</v>
      </c>
      <c r="O13" s="13">
        <f t="shared" si="9"/>
        <v>0</v>
      </c>
      <c r="P13" s="13">
        <f t="shared" si="10"/>
        <v>0</v>
      </c>
      <c r="Q13" s="13">
        <f t="shared" si="11"/>
        <v>0</v>
      </c>
      <c r="R13" s="13">
        <f t="shared" si="12"/>
        <v>0</v>
      </c>
      <c r="S13" s="13">
        <f t="shared" si="13"/>
        <v>0</v>
      </c>
      <c r="T13" s="13">
        <f t="shared" si="14"/>
        <v>0</v>
      </c>
    </row>
    <row r="14" spans="1:20" ht="24.95" customHeight="1">
      <c r="A14" s="24" t="s">
        <v>18</v>
      </c>
      <c r="B14" s="12" t="s">
        <v>11</v>
      </c>
      <c r="C14" s="8"/>
      <c r="D14" s="8"/>
      <c r="E14" s="13">
        <f>0.41*D14</f>
        <v>0</v>
      </c>
      <c r="F14" s="15">
        <f t="shared" si="15"/>
        <v>0</v>
      </c>
      <c r="G14" s="13">
        <f>0.92*D14</f>
        <v>0</v>
      </c>
      <c r="H14" s="13">
        <f>G14*C14</f>
        <v>0</v>
      </c>
      <c r="I14" s="13">
        <f>0.18*D14</f>
        <v>0</v>
      </c>
      <c r="J14" s="13">
        <f>I14*C14</f>
        <v>0</v>
      </c>
      <c r="K14" s="13">
        <f>0.16*D14</f>
        <v>0</v>
      </c>
      <c r="L14" s="13">
        <f>K14*C14</f>
        <v>0</v>
      </c>
      <c r="M14" s="13">
        <f>0.17*D14</f>
        <v>0</v>
      </c>
      <c r="N14" s="13">
        <f>M14*C14</f>
        <v>0</v>
      </c>
      <c r="O14" s="13">
        <f>0.15*D14</f>
        <v>0</v>
      </c>
      <c r="P14" s="13">
        <f>O14*C14</f>
        <v>0</v>
      </c>
      <c r="Q14" s="13">
        <f>0.65*D14</f>
        <v>0</v>
      </c>
      <c r="R14" s="13">
        <f>Q14*C14</f>
        <v>0</v>
      </c>
      <c r="S14" s="13">
        <f>0.53*D14</f>
        <v>0</v>
      </c>
      <c r="T14" s="13">
        <f>S14*C14</f>
        <v>0</v>
      </c>
    </row>
    <row r="15" spans="1:20" ht="24.95" customHeight="1">
      <c r="A15" s="24"/>
      <c r="B15" s="12" t="s">
        <v>13</v>
      </c>
      <c r="C15" s="8"/>
      <c r="D15" s="8"/>
      <c r="E15" s="13">
        <f>0.41*D15</f>
        <v>0</v>
      </c>
      <c r="F15" s="15">
        <f t="shared" si="15"/>
        <v>0</v>
      </c>
      <c r="G15" s="13">
        <f>0.92*D15</f>
        <v>0</v>
      </c>
      <c r="H15" s="13">
        <f t="shared" ref="H15" si="16">G15*C15</f>
        <v>0</v>
      </c>
      <c r="I15" s="13">
        <f>0.18*D15</f>
        <v>0</v>
      </c>
      <c r="J15" s="13">
        <f t="shared" ref="J15" si="17">I15*C15</f>
        <v>0</v>
      </c>
      <c r="K15" s="13">
        <f>0.16*D15</f>
        <v>0</v>
      </c>
      <c r="L15" s="13">
        <f t="shared" ref="L15" si="18">K15*C15</f>
        <v>0</v>
      </c>
      <c r="M15" s="13">
        <f>0.17*D15</f>
        <v>0</v>
      </c>
      <c r="N15" s="13">
        <f t="shared" ref="N15" si="19">M15*C15</f>
        <v>0</v>
      </c>
      <c r="O15" s="13">
        <f>0.15*D15</f>
        <v>0</v>
      </c>
      <c r="P15" s="13">
        <f t="shared" ref="P15" si="20">O15*C15</f>
        <v>0</v>
      </c>
      <c r="Q15" s="13">
        <f>0.65*D15</f>
        <v>0</v>
      </c>
      <c r="R15" s="13">
        <f t="shared" ref="R15" si="21">Q15*C15</f>
        <v>0</v>
      </c>
      <c r="S15" s="13">
        <f>0.53*D15</f>
        <v>0</v>
      </c>
      <c r="T15" s="13">
        <f t="shared" ref="T15" si="22">S15*C15</f>
        <v>0</v>
      </c>
    </row>
    <row r="16" spans="1:20">
      <c r="A16" s="19"/>
      <c r="B16" s="19" t="s">
        <v>81</v>
      </c>
      <c r="C16" s="17">
        <f>SUM(C8:C15)</f>
        <v>0</v>
      </c>
      <c r="D16" s="19"/>
      <c r="E16" s="19"/>
      <c r="F16" s="19">
        <f>SUM(F8:F15)</f>
        <v>0</v>
      </c>
      <c r="G16" s="19"/>
      <c r="H16" s="19">
        <f>SUM(H8:H15)</f>
        <v>0</v>
      </c>
      <c r="I16" s="19"/>
      <c r="J16" s="19">
        <f>SUM(J8:J15)</f>
        <v>0</v>
      </c>
      <c r="K16" s="19"/>
      <c r="L16" s="19">
        <f>SUM(L8:L15)</f>
        <v>0</v>
      </c>
      <c r="M16" s="19"/>
      <c r="N16" s="19">
        <f>SUM(N8:N15)</f>
        <v>0</v>
      </c>
      <c r="O16" s="19"/>
      <c r="P16" s="19">
        <f>SUM(P8:P15)</f>
        <v>0</v>
      </c>
      <c r="Q16" s="19"/>
      <c r="R16" s="19">
        <f>SUM(R8:R15)</f>
        <v>0</v>
      </c>
      <c r="S16" s="19"/>
      <c r="T16" s="19">
        <f>SUM(T8:T15)</f>
        <v>0</v>
      </c>
    </row>
  </sheetData>
  <mergeCells count="21">
    <mergeCell ref="A14:A15"/>
    <mergeCell ref="A8:A9"/>
    <mergeCell ref="A10:A11"/>
    <mergeCell ref="A12:A13"/>
    <mergeCell ref="G6:H6"/>
    <mergeCell ref="I6:J6"/>
    <mergeCell ref="A1:T1"/>
    <mergeCell ref="A2:T2"/>
    <mergeCell ref="A3:T3"/>
    <mergeCell ref="A4:T4"/>
    <mergeCell ref="A5:A7"/>
    <mergeCell ref="B5:B7"/>
    <mergeCell ref="C5:C7"/>
    <mergeCell ref="D5:D7"/>
    <mergeCell ref="E5:T5"/>
    <mergeCell ref="E6:F6"/>
    <mergeCell ref="S6:T6"/>
    <mergeCell ref="K6:L6"/>
    <mergeCell ref="M6:N6"/>
    <mergeCell ref="O6:P6"/>
    <mergeCell ref="Q6:R6"/>
  </mergeCells>
  <printOptions gridLines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Normal="100" workbookViewId="0">
      <selection activeCell="A3" sqref="A3:F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5.85546875" style="1" customWidth="1"/>
    <col min="5" max="6" width="12.7109375" style="1" customWidth="1"/>
    <col min="7" max="16384" width="7.7109375" style="1"/>
  </cols>
  <sheetData>
    <row r="1" spans="1:6" ht="15.75">
      <c r="A1" s="29" t="s">
        <v>102</v>
      </c>
      <c r="B1" s="29"/>
      <c r="C1" s="29"/>
      <c r="D1" s="29"/>
      <c r="E1" s="29"/>
      <c r="F1" s="29"/>
    </row>
    <row r="2" spans="1:6" ht="12" customHeight="1">
      <c r="A2" s="29"/>
      <c r="B2" s="29"/>
      <c r="C2" s="29"/>
      <c r="D2" s="29"/>
      <c r="E2" s="29"/>
      <c r="F2" s="29"/>
    </row>
    <row r="3" spans="1:6" ht="15.75">
      <c r="A3" s="27" t="s">
        <v>71</v>
      </c>
      <c r="B3" s="27"/>
      <c r="C3" s="27"/>
      <c r="D3" s="27"/>
      <c r="E3" s="27"/>
      <c r="F3" s="27"/>
    </row>
    <row r="4" spans="1:6" ht="12" customHeight="1">
      <c r="A4" s="32"/>
      <c r="B4" s="32"/>
      <c r="C4" s="32"/>
      <c r="D4" s="32"/>
      <c r="E4" s="32"/>
      <c r="F4" s="32"/>
    </row>
    <row r="5" spans="1:6" ht="15" customHeight="1">
      <c r="A5" s="30" t="s">
        <v>15</v>
      </c>
      <c r="B5" s="30" t="s">
        <v>86</v>
      </c>
      <c r="C5" s="30" t="s">
        <v>19</v>
      </c>
      <c r="D5" s="30" t="s">
        <v>98</v>
      </c>
      <c r="E5" s="30" t="s">
        <v>54</v>
      </c>
      <c r="F5" s="30"/>
    </row>
    <row r="6" spans="1:6" ht="31.5" customHeight="1">
      <c r="A6" s="30"/>
      <c r="B6" s="30"/>
      <c r="C6" s="30"/>
      <c r="D6" s="30"/>
      <c r="E6" s="25" t="s">
        <v>72</v>
      </c>
      <c r="F6" s="25"/>
    </row>
    <row r="7" spans="1:6" ht="28.5" customHeight="1">
      <c r="A7" s="30"/>
      <c r="B7" s="30"/>
      <c r="C7" s="30"/>
      <c r="D7" s="30"/>
      <c r="E7" s="9" t="s">
        <v>9</v>
      </c>
      <c r="F7" s="9" t="s">
        <v>10</v>
      </c>
    </row>
    <row r="8" spans="1:6" ht="24.95" customHeight="1">
      <c r="A8" s="24" t="s">
        <v>14</v>
      </c>
      <c r="B8" s="12" t="s">
        <v>11</v>
      </c>
      <c r="C8" s="8"/>
      <c r="D8" s="8"/>
      <c r="E8" s="13">
        <f>0.74*D8</f>
        <v>0</v>
      </c>
      <c r="F8" s="13">
        <f>C8*E8</f>
        <v>0</v>
      </c>
    </row>
    <row r="9" spans="1:6" ht="24.95" customHeight="1">
      <c r="A9" s="24"/>
      <c r="B9" s="12" t="s">
        <v>12</v>
      </c>
      <c r="C9" s="8"/>
      <c r="D9" s="8"/>
      <c r="E9" s="13">
        <f t="shared" ref="E9:E13" si="0">0.74*D9</f>
        <v>0</v>
      </c>
      <c r="F9" s="13">
        <f>E9*C9</f>
        <v>0</v>
      </c>
    </row>
    <row r="10" spans="1:6" ht="24.95" customHeight="1">
      <c r="A10" s="24" t="s">
        <v>17</v>
      </c>
      <c r="B10" s="23" t="s">
        <v>11</v>
      </c>
      <c r="C10" s="8"/>
      <c r="D10" s="8"/>
      <c r="E10" s="13">
        <f t="shared" si="0"/>
        <v>0</v>
      </c>
      <c r="F10" s="13">
        <f t="shared" ref="F10:F15" si="1">E10*C10</f>
        <v>0</v>
      </c>
    </row>
    <row r="11" spans="1:6" ht="24.95" customHeight="1">
      <c r="A11" s="24"/>
      <c r="B11" s="12" t="s">
        <v>21</v>
      </c>
      <c r="C11" s="8"/>
      <c r="D11" s="8"/>
      <c r="E11" s="13">
        <f t="shared" si="0"/>
        <v>0</v>
      </c>
      <c r="F11" s="13">
        <f t="shared" si="1"/>
        <v>0</v>
      </c>
    </row>
    <row r="12" spans="1:6" ht="24.95" customHeight="1">
      <c r="A12" s="24" t="s">
        <v>16</v>
      </c>
      <c r="B12" s="12" t="s">
        <v>11</v>
      </c>
      <c r="C12" s="8"/>
      <c r="D12" s="8"/>
      <c r="E12" s="13">
        <f t="shared" si="0"/>
        <v>0</v>
      </c>
      <c r="F12" s="13">
        <f t="shared" si="1"/>
        <v>0</v>
      </c>
    </row>
    <row r="13" spans="1:6" ht="24.95" customHeight="1">
      <c r="A13" s="24"/>
      <c r="B13" s="12" t="s">
        <v>12</v>
      </c>
      <c r="C13" s="8"/>
      <c r="D13" s="8"/>
      <c r="E13" s="13">
        <f t="shared" si="0"/>
        <v>0</v>
      </c>
      <c r="F13" s="13">
        <f t="shared" si="1"/>
        <v>0</v>
      </c>
    </row>
    <row r="14" spans="1:6" ht="24.95" customHeight="1">
      <c r="A14" s="24" t="s">
        <v>18</v>
      </c>
      <c r="B14" s="12" t="s">
        <v>11</v>
      </c>
      <c r="C14" s="8"/>
      <c r="D14" s="8"/>
      <c r="E14" s="13">
        <f>0.74*D14</f>
        <v>0</v>
      </c>
      <c r="F14" s="15">
        <f t="shared" si="1"/>
        <v>0</v>
      </c>
    </row>
    <row r="15" spans="1:6" ht="24.95" customHeight="1">
      <c r="A15" s="24"/>
      <c r="B15" s="12" t="s">
        <v>13</v>
      </c>
      <c r="C15" s="8"/>
      <c r="D15" s="8"/>
      <c r="E15" s="13">
        <f>0.74*D15</f>
        <v>0</v>
      </c>
      <c r="F15" s="15">
        <f t="shared" si="1"/>
        <v>0</v>
      </c>
    </row>
    <row r="16" spans="1:6">
      <c r="A16" s="21"/>
      <c r="B16" s="21" t="s">
        <v>81</v>
      </c>
      <c r="C16" s="22">
        <f>SUM(C8:C15)</f>
        <v>0</v>
      </c>
      <c r="D16" s="21"/>
      <c r="E16" s="21"/>
      <c r="F16" s="21">
        <f>SUM(F8:F15)</f>
        <v>0</v>
      </c>
    </row>
  </sheetData>
  <mergeCells count="14">
    <mergeCell ref="A14:A15"/>
    <mergeCell ref="A8:A9"/>
    <mergeCell ref="A10:A11"/>
    <mergeCell ref="A12:A13"/>
    <mergeCell ref="A1:F1"/>
    <mergeCell ref="A2:F2"/>
    <mergeCell ref="A3:F3"/>
    <mergeCell ref="A4:F4"/>
    <mergeCell ref="A5:A7"/>
    <mergeCell ref="B5:B7"/>
    <mergeCell ref="C5:C7"/>
    <mergeCell ref="D5:D7"/>
    <mergeCell ref="E5:F5"/>
    <mergeCell ref="E6:F6"/>
  </mergeCells>
  <printOptions gridLines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3" sqref="A3:N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5.42578125" style="1" customWidth="1"/>
    <col min="5" max="14" width="8" style="1" customWidth="1"/>
    <col min="15" max="16384" width="7.7109375" style="1"/>
  </cols>
  <sheetData>
    <row r="1" spans="1:14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9.949999999999999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7" t="s">
        <v>73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>
      <c r="A5" s="30" t="s">
        <v>15</v>
      </c>
      <c r="B5" s="30" t="s">
        <v>85</v>
      </c>
      <c r="C5" s="30" t="s">
        <v>19</v>
      </c>
      <c r="D5" s="30" t="s">
        <v>99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</row>
    <row r="6" spans="1:14" ht="68.25" customHeight="1">
      <c r="A6" s="30"/>
      <c r="B6" s="30"/>
      <c r="C6" s="30"/>
      <c r="D6" s="30"/>
      <c r="E6" s="25" t="s">
        <v>74</v>
      </c>
      <c r="F6" s="25"/>
      <c r="G6" s="25" t="s">
        <v>75</v>
      </c>
      <c r="H6" s="25"/>
      <c r="I6" s="25" t="s">
        <v>76</v>
      </c>
      <c r="J6" s="25"/>
      <c r="K6" s="25" t="s">
        <v>77</v>
      </c>
      <c r="L6" s="25"/>
      <c r="M6" s="25" t="s">
        <v>78</v>
      </c>
      <c r="N6" s="25"/>
    </row>
    <row r="7" spans="1:14" ht="32.2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</row>
    <row r="8" spans="1:14" ht="24.95" customHeight="1">
      <c r="A8" s="24" t="s">
        <v>14</v>
      </c>
      <c r="B8" s="12" t="s">
        <v>11</v>
      </c>
      <c r="C8" s="8"/>
      <c r="D8" s="8"/>
      <c r="E8" s="13">
        <f>0.73*D8</f>
        <v>0</v>
      </c>
      <c r="F8" s="13">
        <f>C8*E8</f>
        <v>0</v>
      </c>
      <c r="G8" s="13">
        <f>1.13*D8</f>
        <v>0</v>
      </c>
      <c r="H8" s="13">
        <f>G8*C8</f>
        <v>0</v>
      </c>
      <c r="I8" s="13">
        <f>0.94*D8</f>
        <v>0</v>
      </c>
      <c r="J8" s="13">
        <f>I8*C8</f>
        <v>0</v>
      </c>
      <c r="K8" s="13">
        <f>0.75*D8</f>
        <v>0</v>
      </c>
      <c r="L8" s="13">
        <f>K8*C8</f>
        <v>0</v>
      </c>
      <c r="M8" s="13">
        <f>0.25*D8</f>
        <v>0</v>
      </c>
      <c r="N8" s="13">
        <f>M8*C8</f>
        <v>0</v>
      </c>
    </row>
    <row r="9" spans="1:14" ht="24.95" customHeight="1">
      <c r="A9" s="24"/>
      <c r="B9" s="12" t="s">
        <v>12</v>
      </c>
      <c r="C9" s="8"/>
      <c r="D9" s="8"/>
      <c r="E9" s="13">
        <f t="shared" ref="E9:E13" si="0">0.73*D9</f>
        <v>0</v>
      </c>
      <c r="F9" s="13">
        <f>E9*C9</f>
        <v>0</v>
      </c>
      <c r="G9" s="13">
        <f t="shared" ref="G9:G13" si="1">1.13*D9</f>
        <v>0</v>
      </c>
      <c r="H9" s="13">
        <f t="shared" ref="H9:H12" si="2">G9*C9</f>
        <v>0</v>
      </c>
      <c r="I9" s="13">
        <f t="shared" ref="I9:I13" si="3">0.94*D9</f>
        <v>0</v>
      </c>
      <c r="J9" s="13">
        <f t="shared" ref="J9:J13" si="4">I9*C9</f>
        <v>0</v>
      </c>
      <c r="K9" s="13">
        <f t="shared" ref="K9:K13" si="5">0.75*D9</f>
        <v>0</v>
      </c>
      <c r="L9" s="13">
        <f t="shared" ref="L9:L13" si="6">K9*C9</f>
        <v>0</v>
      </c>
      <c r="M9" s="13">
        <f t="shared" ref="M9:M13" si="7">0.25*D9</f>
        <v>0</v>
      </c>
      <c r="N9" s="13">
        <f t="shared" ref="N9:N13" si="8">M9*C9</f>
        <v>0</v>
      </c>
    </row>
    <row r="10" spans="1:14" ht="24.95" customHeight="1">
      <c r="A10" s="24" t="s">
        <v>17</v>
      </c>
      <c r="B10" s="23" t="s">
        <v>11</v>
      </c>
      <c r="C10" s="8"/>
      <c r="D10" s="8"/>
      <c r="E10" s="13">
        <f t="shared" si="0"/>
        <v>0</v>
      </c>
      <c r="F10" s="13">
        <f t="shared" ref="F10:F15" si="9">E10*C10</f>
        <v>0</v>
      </c>
      <c r="G10" s="13">
        <f t="shared" si="1"/>
        <v>0</v>
      </c>
      <c r="H10" s="13">
        <f t="shared" si="2"/>
        <v>0</v>
      </c>
      <c r="I10" s="13">
        <f t="shared" si="3"/>
        <v>0</v>
      </c>
      <c r="J10" s="13">
        <f t="shared" si="4"/>
        <v>0</v>
      </c>
      <c r="K10" s="13">
        <f t="shared" si="5"/>
        <v>0</v>
      </c>
      <c r="L10" s="13">
        <f t="shared" si="6"/>
        <v>0</v>
      </c>
      <c r="M10" s="13">
        <f t="shared" si="7"/>
        <v>0</v>
      </c>
      <c r="N10" s="13">
        <f t="shared" si="8"/>
        <v>0</v>
      </c>
    </row>
    <row r="11" spans="1:14" ht="24.95" customHeight="1">
      <c r="A11" s="24"/>
      <c r="B11" s="12" t="s">
        <v>21</v>
      </c>
      <c r="C11" s="8"/>
      <c r="D11" s="8"/>
      <c r="E11" s="13">
        <f t="shared" si="0"/>
        <v>0</v>
      </c>
      <c r="F11" s="13">
        <f t="shared" si="9"/>
        <v>0</v>
      </c>
      <c r="G11" s="13">
        <f t="shared" si="1"/>
        <v>0</v>
      </c>
      <c r="H11" s="13">
        <f t="shared" si="2"/>
        <v>0</v>
      </c>
      <c r="I11" s="13">
        <f t="shared" si="3"/>
        <v>0</v>
      </c>
      <c r="J11" s="13">
        <f t="shared" si="4"/>
        <v>0</v>
      </c>
      <c r="K11" s="13">
        <f t="shared" si="5"/>
        <v>0</v>
      </c>
      <c r="L11" s="13">
        <f t="shared" si="6"/>
        <v>0</v>
      </c>
      <c r="M11" s="13">
        <f t="shared" si="7"/>
        <v>0</v>
      </c>
      <c r="N11" s="13">
        <f t="shared" si="8"/>
        <v>0</v>
      </c>
    </row>
    <row r="12" spans="1:14" ht="24.95" customHeight="1">
      <c r="A12" s="24" t="s">
        <v>16</v>
      </c>
      <c r="B12" s="12" t="s">
        <v>11</v>
      </c>
      <c r="C12" s="8"/>
      <c r="D12" s="8"/>
      <c r="E12" s="13">
        <f t="shared" si="0"/>
        <v>0</v>
      </c>
      <c r="F12" s="13">
        <f t="shared" si="9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3">
        <f t="shared" si="4"/>
        <v>0</v>
      </c>
      <c r="K12" s="13">
        <f t="shared" si="5"/>
        <v>0</v>
      </c>
      <c r="L12" s="13">
        <f t="shared" si="6"/>
        <v>0</v>
      </c>
      <c r="M12" s="13">
        <f t="shared" si="7"/>
        <v>0</v>
      </c>
      <c r="N12" s="13">
        <f t="shared" si="8"/>
        <v>0</v>
      </c>
    </row>
    <row r="13" spans="1:14" ht="24.95" customHeight="1">
      <c r="A13" s="24"/>
      <c r="B13" s="12" t="s">
        <v>12</v>
      </c>
      <c r="C13" s="8"/>
      <c r="D13" s="8"/>
      <c r="E13" s="13">
        <f t="shared" si="0"/>
        <v>0</v>
      </c>
      <c r="F13" s="13">
        <f t="shared" si="9"/>
        <v>0</v>
      </c>
      <c r="G13" s="13">
        <f t="shared" si="1"/>
        <v>0</v>
      </c>
      <c r="H13" s="13">
        <f>G13*C13</f>
        <v>0</v>
      </c>
      <c r="I13" s="13">
        <f t="shared" si="3"/>
        <v>0</v>
      </c>
      <c r="J13" s="13">
        <f t="shared" si="4"/>
        <v>0</v>
      </c>
      <c r="K13" s="13">
        <f t="shared" si="5"/>
        <v>0</v>
      </c>
      <c r="L13" s="13">
        <f t="shared" si="6"/>
        <v>0</v>
      </c>
      <c r="M13" s="13">
        <f t="shared" si="7"/>
        <v>0</v>
      </c>
      <c r="N13" s="13">
        <f t="shared" si="8"/>
        <v>0</v>
      </c>
    </row>
    <row r="14" spans="1:14" ht="24.95" customHeight="1">
      <c r="A14" s="24" t="s">
        <v>18</v>
      </c>
      <c r="B14" s="12" t="s">
        <v>11</v>
      </c>
      <c r="C14" s="8"/>
      <c r="D14" s="8"/>
      <c r="E14" s="13">
        <f>0.73*D14</f>
        <v>0</v>
      </c>
      <c r="F14" s="15">
        <f t="shared" si="9"/>
        <v>0</v>
      </c>
      <c r="G14" s="13">
        <f>1.13*D14</f>
        <v>0</v>
      </c>
      <c r="H14" s="13">
        <f>G14*C14</f>
        <v>0</v>
      </c>
      <c r="I14" s="13">
        <f>0.94*D14</f>
        <v>0</v>
      </c>
      <c r="J14" s="13">
        <f>I14*C14</f>
        <v>0</v>
      </c>
      <c r="K14" s="13">
        <f>0.75*D14</f>
        <v>0</v>
      </c>
      <c r="L14" s="13">
        <f>K14*C14</f>
        <v>0</v>
      </c>
      <c r="M14" s="13">
        <f>0.25*D14</f>
        <v>0</v>
      </c>
      <c r="N14" s="13">
        <f>M14*C14</f>
        <v>0</v>
      </c>
    </row>
    <row r="15" spans="1:14" ht="24.95" customHeight="1">
      <c r="A15" s="24"/>
      <c r="B15" s="12" t="s">
        <v>13</v>
      </c>
      <c r="C15" s="8"/>
      <c r="D15" s="8"/>
      <c r="E15" s="13">
        <f>0.73*D15</f>
        <v>0</v>
      </c>
      <c r="F15" s="15">
        <f t="shared" si="9"/>
        <v>0</v>
      </c>
      <c r="G15" s="13">
        <f>1.13*D15</f>
        <v>0</v>
      </c>
      <c r="H15" s="13">
        <f t="shared" ref="H15" si="10">G15*C15</f>
        <v>0</v>
      </c>
      <c r="I15" s="13">
        <f>0.94*D15</f>
        <v>0</v>
      </c>
      <c r="J15" s="13">
        <f t="shared" ref="J15" si="11">I15*C15</f>
        <v>0</v>
      </c>
      <c r="K15" s="13">
        <f>0.75*D15</f>
        <v>0</v>
      </c>
      <c r="L15" s="13">
        <f t="shared" ref="L15" si="12">K15*C15</f>
        <v>0</v>
      </c>
      <c r="M15" s="13">
        <f>0.25*D15</f>
        <v>0</v>
      </c>
      <c r="N15" s="13">
        <f t="shared" ref="N15" si="13">M15*C15</f>
        <v>0</v>
      </c>
    </row>
    <row r="16" spans="1:14">
      <c r="A16" s="21"/>
      <c r="B16" s="21" t="s">
        <v>81</v>
      </c>
      <c r="C16" s="22">
        <f>SUM(C8:C15)</f>
        <v>0</v>
      </c>
      <c r="D16" s="21"/>
      <c r="E16" s="21"/>
      <c r="F16" s="21">
        <f>SUM(F8:F15)</f>
        <v>0</v>
      </c>
      <c r="G16" s="21"/>
      <c r="H16" s="21">
        <f>SUM(H8:H15)</f>
        <v>0</v>
      </c>
      <c r="I16" s="21"/>
      <c r="J16" s="21">
        <f>SUM(J8:J15)</f>
        <v>0</v>
      </c>
      <c r="K16" s="21"/>
      <c r="L16" s="21">
        <f>SUM(L8:L15)</f>
        <v>0</v>
      </c>
      <c r="M16" s="21"/>
      <c r="N16" s="21">
        <f>SUM(N8:N15)</f>
        <v>0</v>
      </c>
    </row>
  </sheetData>
  <mergeCells count="18">
    <mergeCell ref="K6:L6"/>
    <mergeCell ref="M6:N6"/>
    <mergeCell ref="A14:A15"/>
    <mergeCell ref="A10:A11"/>
    <mergeCell ref="A12:A13"/>
    <mergeCell ref="A8:A9"/>
    <mergeCell ref="A1:N1"/>
    <mergeCell ref="A2:N2"/>
    <mergeCell ref="A3:N3"/>
    <mergeCell ref="A4:N4"/>
    <mergeCell ref="A5:A7"/>
    <mergeCell ref="B5:B7"/>
    <mergeCell ref="C5:C7"/>
    <mergeCell ref="D5:D7"/>
    <mergeCell ref="E5:N5"/>
    <mergeCell ref="E6:F6"/>
    <mergeCell ref="G6:H6"/>
    <mergeCell ref="I6:J6"/>
  </mergeCells>
  <printOptions gridLine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3" sqref="A3:F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5" style="1" customWidth="1"/>
    <col min="5" max="6" width="12.7109375" style="1" customWidth="1"/>
    <col min="7" max="16384" width="7.7109375" style="1"/>
  </cols>
  <sheetData>
    <row r="1" spans="1:6" ht="15.75">
      <c r="A1" s="29" t="s">
        <v>102</v>
      </c>
      <c r="B1" s="29"/>
      <c r="C1" s="29"/>
      <c r="D1" s="29"/>
      <c r="E1" s="29"/>
      <c r="F1" s="29"/>
    </row>
    <row r="2" spans="1:6" ht="9.9499999999999993" customHeight="1">
      <c r="A2" s="29"/>
      <c r="B2" s="29"/>
      <c r="C2" s="29"/>
      <c r="D2" s="29"/>
      <c r="E2" s="29"/>
      <c r="F2" s="29"/>
    </row>
    <row r="3" spans="1:6" ht="15.75">
      <c r="A3" s="27" t="s">
        <v>79</v>
      </c>
      <c r="B3" s="27"/>
      <c r="C3" s="27"/>
      <c r="D3" s="27"/>
      <c r="E3" s="27"/>
      <c r="F3" s="27"/>
    </row>
    <row r="4" spans="1:6" ht="14.25" customHeight="1">
      <c r="A4" s="32"/>
      <c r="B4" s="32"/>
      <c r="C4" s="32"/>
      <c r="D4" s="32"/>
      <c r="E4" s="32"/>
      <c r="F4" s="32"/>
    </row>
    <row r="5" spans="1:6" ht="15" customHeight="1">
      <c r="A5" s="30" t="s">
        <v>15</v>
      </c>
      <c r="B5" s="30" t="s">
        <v>85</v>
      </c>
      <c r="C5" s="30" t="s">
        <v>19</v>
      </c>
      <c r="D5" s="30" t="s">
        <v>100</v>
      </c>
      <c r="E5" s="30" t="s">
        <v>54</v>
      </c>
      <c r="F5" s="30"/>
    </row>
    <row r="6" spans="1:6" ht="68.25" customHeight="1">
      <c r="A6" s="30"/>
      <c r="B6" s="30"/>
      <c r="C6" s="30"/>
      <c r="D6" s="30"/>
      <c r="E6" s="25" t="s">
        <v>80</v>
      </c>
      <c r="F6" s="25"/>
    </row>
    <row r="7" spans="1:6" ht="12" customHeight="1">
      <c r="A7" s="30"/>
      <c r="B7" s="30"/>
      <c r="C7" s="30"/>
      <c r="D7" s="30"/>
      <c r="E7" s="9" t="s">
        <v>9</v>
      </c>
      <c r="F7" s="9" t="s">
        <v>10</v>
      </c>
    </row>
    <row r="8" spans="1:6" ht="24.95" customHeight="1">
      <c r="A8" s="24" t="s">
        <v>14</v>
      </c>
      <c r="B8" s="12" t="s">
        <v>11</v>
      </c>
      <c r="C8" s="8"/>
      <c r="D8" s="8"/>
      <c r="E8" s="13">
        <f>1.25*D8</f>
        <v>0</v>
      </c>
      <c r="F8" s="13">
        <f>C8*E8</f>
        <v>0</v>
      </c>
    </row>
    <row r="9" spans="1:6" ht="24.95" customHeight="1">
      <c r="A9" s="24"/>
      <c r="B9" s="12" t="s">
        <v>12</v>
      </c>
      <c r="C9" s="8"/>
      <c r="D9" s="8"/>
      <c r="E9" s="13">
        <f t="shared" ref="E9:E13" si="0">1.25*D9</f>
        <v>0</v>
      </c>
      <c r="F9" s="13">
        <f>E9*C9</f>
        <v>0</v>
      </c>
    </row>
    <row r="10" spans="1:6" ht="24.95" customHeight="1">
      <c r="A10" s="24" t="s">
        <v>17</v>
      </c>
      <c r="B10" s="23" t="s">
        <v>11</v>
      </c>
      <c r="C10" s="8"/>
      <c r="D10" s="8"/>
      <c r="E10" s="13">
        <f t="shared" si="0"/>
        <v>0</v>
      </c>
      <c r="F10" s="13">
        <f t="shared" ref="F10:F15" si="1">E10*C10</f>
        <v>0</v>
      </c>
    </row>
    <row r="11" spans="1:6" ht="24.95" customHeight="1">
      <c r="A11" s="24"/>
      <c r="B11" s="12" t="s">
        <v>21</v>
      </c>
      <c r="C11" s="8"/>
      <c r="D11" s="8"/>
      <c r="E11" s="13">
        <f t="shared" si="0"/>
        <v>0</v>
      </c>
      <c r="F11" s="13">
        <f t="shared" si="1"/>
        <v>0</v>
      </c>
    </row>
    <row r="12" spans="1:6" ht="24.95" customHeight="1">
      <c r="A12" s="24" t="s">
        <v>16</v>
      </c>
      <c r="B12" s="12" t="s">
        <v>11</v>
      </c>
      <c r="C12" s="8"/>
      <c r="D12" s="8"/>
      <c r="E12" s="13">
        <f t="shared" si="0"/>
        <v>0</v>
      </c>
      <c r="F12" s="13">
        <f t="shared" si="1"/>
        <v>0</v>
      </c>
    </row>
    <row r="13" spans="1:6" ht="24.95" customHeight="1">
      <c r="A13" s="24"/>
      <c r="B13" s="12" t="s">
        <v>12</v>
      </c>
      <c r="C13" s="8"/>
      <c r="D13" s="8"/>
      <c r="E13" s="13">
        <f t="shared" si="0"/>
        <v>0</v>
      </c>
      <c r="F13" s="13">
        <f t="shared" si="1"/>
        <v>0</v>
      </c>
    </row>
    <row r="14" spans="1:6" ht="24.95" customHeight="1">
      <c r="A14" s="24" t="s">
        <v>18</v>
      </c>
      <c r="B14" s="12" t="s">
        <v>11</v>
      </c>
      <c r="C14" s="8"/>
      <c r="D14" s="8"/>
      <c r="E14" s="13">
        <f>1.25*D14</f>
        <v>0</v>
      </c>
      <c r="F14" s="15">
        <f t="shared" si="1"/>
        <v>0</v>
      </c>
    </row>
    <row r="15" spans="1:6" ht="24.95" customHeight="1">
      <c r="A15" s="24"/>
      <c r="B15" s="12" t="s">
        <v>13</v>
      </c>
      <c r="C15" s="8"/>
      <c r="D15" s="8"/>
      <c r="E15" s="13">
        <f>1.25*D15</f>
        <v>0</v>
      </c>
      <c r="F15" s="15">
        <f t="shared" si="1"/>
        <v>0</v>
      </c>
    </row>
    <row r="16" spans="1:6">
      <c r="A16" s="21"/>
      <c r="B16" s="21" t="s">
        <v>81</v>
      </c>
      <c r="C16" s="22">
        <f>SUM(C8:C15)</f>
        <v>0</v>
      </c>
      <c r="D16" s="21"/>
      <c r="E16" s="21"/>
      <c r="F16" s="21">
        <f>SUM(F8:F15)</f>
        <v>0</v>
      </c>
    </row>
  </sheetData>
  <mergeCells count="14">
    <mergeCell ref="A14:A15"/>
    <mergeCell ref="A12:A13"/>
    <mergeCell ref="A8:A9"/>
    <mergeCell ref="A10:A11"/>
    <mergeCell ref="A1:F1"/>
    <mergeCell ref="A2:F2"/>
    <mergeCell ref="A3:F3"/>
    <mergeCell ref="A4:F4"/>
    <mergeCell ref="A5:A7"/>
    <mergeCell ref="B5:B7"/>
    <mergeCell ref="C5:C7"/>
    <mergeCell ref="D5:D7"/>
    <mergeCell ref="E5:F5"/>
    <mergeCell ref="E6:F6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A3" sqref="A3:T3"/>
    </sheetView>
  </sheetViews>
  <sheetFormatPr defaultColWidth="7.7109375" defaultRowHeight="15"/>
  <cols>
    <col min="1" max="1" width="13.85546875" style="1" customWidth="1"/>
    <col min="2" max="2" width="10.42578125" style="1" customWidth="1"/>
    <col min="3" max="3" width="8.7109375" style="1" customWidth="1"/>
    <col min="4" max="4" width="13.140625" style="1" customWidth="1"/>
    <col min="5" max="20" width="6.7109375" style="1" customWidth="1"/>
    <col min="21" max="16384" width="7.7109375" style="1"/>
  </cols>
  <sheetData>
    <row r="1" spans="1:20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9.949999999999999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" customHeight="1">
      <c r="A5" s="30" t="s">
        <v>15</v>
      </c>
      <c r="B5" s="30" t="s">
        <v>85</v>
      </c>
      <c r="C5" s="30" t="s">
        <v>19</v>
      </c>
      <c r="D5" s="30" t="s">
        <v>88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68.25" customHeight="1">
      <c r="A6" s="30"/>
      <c r="B6" s="30"/>
      <c r="C6" s="30"/>
      <c r="D6" s="30"/>
      <c r="E6" s="25" t="s">
        <v>25</v>
      </c>
      <c r="F6" s="25"/>
      <c r="G6" s="25" t="s">
        <v>26</v>
      </c>
      <c r="H6" s="25"/>
      <c r="I6" s="25" t="s">
        <v>27</v>
      </c>
      <c r="J6" s="25"/>
      <c r="K6" s="25" t="s">
        <v>28</v>
      </c>
      <c r="L6" s="25"/>
      <c r="M6" s="25" t="s">
        <v>29</v>
      </c>
      <c r="N6" s="25"/>
      <c r="O6" s="25" t="s">
        <v>23</v>
      </c>
      <c r="P6" s="25"/>
      <c r="Q6" s="25" t="s">
        <v>30</v>
      </c>
      <c r="R6" s="25"/>
      <c r="S6" s="25" t="s">
        <v>33</v>
      </c>
      <c r="T6" s="25"/>
    </row>
    <row r="7" spans="1:20" ht="32.2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  <c r="O7" s="9" t="s">
        <v>9</v>
      </c>
      <c r="P7" s="9" t="s">
        <v>10</v>
      </c>
      <c r="Q7" s="9" t="s">
        <v>9</v>
      </c>
      <c r="R7" s="9" t="s">
        <v>10</v>
      </c>
      <c r="S7" s="9" t="s">
        <v>9</v>
      </c>
      <c r="T7" s="9" t="s">
        <v>10</v>
      </c>
    </row>
    <row r="8" spans="1:20" ht="24.95" customHeight="1">
      <c r="A8" s="24" t="s">
        <v>14</v>
      </c>
      <c r="B8" s="4" t="s">
        <v>11</v>
      </c>
      <c r="C8" s="8"/>
      <c r="D8" s="8"/>
      <c r="E8" s="5">
        <f>0.11*D8</f>
        <v>0</v>
      </c>
      <c r="F8" s="5">
        <f>C8*E8</f>
        <v>0</v>
      </c>
      <c r="G8" s="5">
        <f>0.37*D8</f>
        <v>0</v>
      </c>
      <c r="H8" s="5">
        <f>G8*C8</f>
        <v>0</v>
      </c>
      <c r="I8" s="5">
        <f>0.16*D8</f>
        <v>0</v>
      </c>
      <c r="J8" s="5">
        <f>I8*C8</f>
        <v>0</v>
      </c>
      <c r="K8" s="5">
        <f>0.14*D8</f>
        <v>0</v>
      </c>
      <c r="L8" s="5">
        <f>K8*C8</f>
        <v>0</v>
      </c>
      <c r="M8" s="5">
        <f>0.09*D8</f>
        <v>0</v>
      </c>
      <c r="N8" s="5">
        <f>M8*C8</f>
        <v>0</v>
      </c>
      <c r="O8" s="5">
        <f>0.33*D8</f>
        <v>0</v>
      </c>
      <c r="P8" s="5">
        <f>O8*C8</f>
        <v>0</v>
      </c>
      <c r="Q8" s="5">
        <f>0.15*D8</f>
        <v>0</v>
      </c>
      <c r="R8" s="5">
        <f>Q8*C8</f>
        <v>0</v>
      </c>
      <c r="S8" s="5">
        <f>0.79*D8</f>
        <v>0</v>
      </c>
      <c r="T8" s="5">
        <f>S8*C8</f>
        <v>0</v>
      </c>
    </row>
    <row r="9" spans="1:20" ht="24.95" customHeight="1">
      <c r="A9" s="24"/>
      <c r="B9" s="4" t="s">
        <v>12</v>
      </c>
      <c r="C9" s="8"/>
      <c r="D9" s="8"/>
      <c r="E9" s="7">
        <f>0.11*D9</f>
        <v>0</v>
      </c>
      <c r="F9" s="5">
        <f>E9*C9</f>
        <v>0</v>
      </c>
      <c r="G9" s="7">
        <f t="shared" ref="G9:G13" si="0">0.37*D9</f>
        <v>0</v>
      </c>
      <c r="H9" s="5">
        <f t="shared" ref="H9:H12" si="1">G9*C9</f>
        <v>0</v>
      </c>
      <c r="I9" s="7">
        <f t="shared" ref="I9:I13" si="2">0.16*D9</f>
        <v>0</v>
      </c>
      <c r="J9" s="5">
        <f t="shared" ref="J9:J13" si="3">I9*C9</f>
        <v>0</v>
      </c>
      <c r="K9" s="7">
        <f t="shared" ref="K9:K13" si="4">0.14*D9</f>
        <v>0</v>
      </c>
      <c r="L9" s="5">
        <f t="shared" ref="L9:L13" si="5">K9*C9</f>
        <v>0</v>
      </c>
      <c r="M9" s="7">
        <f t="shared" ref="M9:M13" si="6">0.09*D9</f>
        <v>0</v>
      </c>
      <c r="N9" s="5">
        <f t="shared" ref="N9:N13" si="7">M9*C9</f>
        <v>0</v>
      </c>
      <c r="O9" s="7">
        <f t="shared" ref="O9:O13" si="8">0.33*D9</f>
        <v>0</v>
      </c>
      <c r="P9" s="5">
        <f t="shared" ref="P9:P13" si="9">O9*C9</f>
        <v>0</v>
      </c>
      <c r="Q9" s="7">
        <f t="shared" ref="Q9:Q13" si="10">0.15*D9</f>
        <v>0</v>
      </c>
      <c r="R9" s="5">
        <f t="shared" ref="R9:R13" si="11">Q9*C9</f>
        <v>0</v>
      </c>
      <c r="S9" s="7">
        <f t="shared" ref="S9:S13" si="12">0.79*D9</f>
        <v>0</v>
      </c>
      <c r="T9" s="5">
        <f t="shared" ref="T9:T13" si="13">S9*C9</f>
        <v>0</v>
      </c>
    </row>
    <row r="10" spans="1:20" ht="24.95" customHeight="1">
      <c r="A10" s="24" t="s">
        <v>82</v>
      </c>
      <c r="B10" s="23" t="s">
        <v>11</v>
      </c>
      <c r="C10" s="8"/>
      <c r="D10" s="8"/>
      <c r="E10" s="7">
        <f t="shared" ref="E10:E13" si="14">0.11*D10</f>
        <v>0</v>
      </c>
      <c r="F10" s="5">
        <f t="shared" ref="F10:F15" si="15">E10*C10</f>
        <v>0</v>
      </c>
      <c r="G10" s="7">
        <f t="shared" si="0"/>
        <v>0</v>
      </c>
      <c r="H10" s="5">
        <f t="shared" si="1"/>
        <v>0</v>
      </c>
      <c r="I10" s="7">
        <f t="shared" si="2"/>
        <v>0</v>
      </c>
      <c r="J10" s="5">
        <f t="shared" si="3"/>
        <v>0</v>
      </c>
      <c r="K10" s="7">
        <f t="shared" si="4"/>
        <v>0</v>
      </c>
      <c r="L10" s="5">
        <f t="shared" si="5"/>
        <v>0</v>
      </c>
      <c r="M10" s="7">
        <f t="shared" si="6"/>
        <v>0</v>
      </c>
      <c r="N10" s="5">
        <f t="shared" si="7"/>
        <v>0</v>
      </c>
      <c r="O10" s="7">
        <f t="shared" si="8"/>
        <v>0</v>
      </c>
      <c r="P10" s="5">
        <f t="shared" si="9"/>
        <v>0</v>
      </c>
      <c r="Q10" s="7">
        <f t="shared" si="10"/>
        <v>0</v>
      </c>
      <c r="R10" s="5">
        <f t="shared" si="11"/>
        <v>0</v>
      </c>
      <c r="S10" s="7">
        <f t="shared" si="12"/>
        <v>0</v>
      </c>
      <c r="T10" s="5">
        <f t="shared" si="13"/>
        <v>0</v>
      </c>
    </row>
    <row r="11" spans="1:20" ht="24.95" customHeight="1">
      <c r="A11" s="24"/>
      <c r="B11" s="4" t="s">
        <v>21</v>
      </c>
      <c r="C11" s="8"/>
      <c r="D11" s="8"/>
      <c r="E11" s="7">
        <f t="shared" si="14"/>
        <v>0</v>
      </c>
      <c r="F11" s="5">
        <f t="shared" si="15"/>
        <v>0</v>
      </c>
      <c r="G11" s="7">
        <f t="shared" si="0"/>
        <v>0</v>
      </c>
      <c r="H11" s="5">
        <f t="shared" si="1"/>
        <v>0</v>
      </c>
      <c r="I11" s="7">
        <f t="shared" si="2"/>
        <v>0</v>
      </c>
      <c r="J11" s="5">
        <f t="shared" si="3"/>
        <v>0</v>
      </c>
      <c r="K11" s="7">
        <f t="shared" si="4"/>
        <v>0</v>
      </c>
      <c r="L11" s="5">
        <f t="shared" si="5"/>
        <v>0</v>
      </c>
      <c r="M11" s="7">
        <f t="shared" si="6"/>
        <v>0</v>
      </c>
      <c r="N11" s="5">
        <f t="shared" si="7"/>
        <v>0</v>
      </c>
      <c r="O11" s="7">
        <f t="shared" si="8"/>
        <v>0</v>
      </c>
      <c r="P11" s="5">
        <f t="shared" si="9"/>
        <v>0</v>
      </c>
      <c r="Q11" s="7">
        <f t="shared" si="10"/>
        <v>0</v>
      </c>
      <c r="R11" s="5">
        <f t="shared" si="11"/>
        <v>0</v>
      </c>
      <c r="S11" s="7">
        <f t="shared" si="12"/>
        <v>0</v>
      </c>
      <c r="T11" s="5">
        <f t="shared" si="13"/>
        <v>0</v>
      </c>
    </row>
    <row r="12" spans="1:20" ht="24.95" customHeight="1">
      <c r="A12" s="24" t="s">
        <v>16</v>
      </c>
      <c r="B12" s="4" t="s">
        <v>11</v>
      </c>
      <c r="C12" s="8"/>
      <c r="D12" s="8"/>
      <c r="E12" s="7">
        <f t="shared" si="14"/>
        <v>0</v>
      </c>
      <c r="F12" s="5">
        <f t="shared" si="15"/>
        <v>0</v>
      </c>
      <c r="G12" s="7">
        <f t="shared" si="0"/>
        <v>0</v>
      </c>
      <c r="H12" s="5">
        <f t="shared" si="1"/>
        <v>0</v>
      </c>
      <c r="I12" s="7">
        <f t="shared" si="2"/>
        <v>0</v>
      </c>
      <c r="J12" s="5">
        <f t="shared" si="3"/>
        <v>0</v>
      </c>
      <c r="K12" s="7">
        <f t="shared" si="4"/>
        <v>0</v>
      </c>
      <c r="L12" s="5">
        <f t="shared" si="5"/>
        <v>0</v>
      </c>
      <c r="M12" s="7">
        <f t="shared" si="6"/>
        <v>0</v>
      </c>
      <c r="N12" s="5">
        <f t="shared" si="7"/>
        <v>0</v>
      </c>
      <c r="O12" s="7">
        <f t="shared" si="8"/>
        <v>0</v>
      </c>
      <c r="P12" s="5">
        <f t="shared" si="9"/>
        <v>0</v>
      </c>
      <c r="Q12" s="7">
        <f t="shared" si="10"/>
        <v>0</v>
      </c>
      <c r="R12" s="5">
        <f t="shared" si="11"/>
        <v>0</v>
      </c>
      <c r="S12" s="7">
        <f t="shared" si="12"/>
        <v>0</v>
      </c>
      <c r="T12" s="5">
        <f t="shared" si="13"/>
        <v>0</v>
      </c>
    </row>
    <row r="13" spans="1:20" ht="24.95" customHeight="1">
      <c r="A13" s="24"/>
      <c r="B13" s="4" t="s">
        <v>12</v>
      </c>
      <c r="C13" s="8"/>
      <c r="D13" s="8"/>
      <c r="E13" s="7">
        <f t="shared" si="14"/>
        <v>0</v>
      </c>
      <c r="F13" s="5">
        <f t="shared" si="15"/>
        <v>0</v>
      </c>
      <c r="G13" s="7">
        <f t="shared" si="0"/>
        <v>0</v>
      </c>
      <c r="H13" s="5">
        <f>G13*C13</f>
        <v>0</v>
      </c>
      <c r="I13" s="7">
        <f t="shared" si="2"/>
        <v>0</v>
      </c>
      <c r="J13" s="5">
        <f t="shared" si="3"/>
        <v>0</v>
      </c>
      <c r="K13" s="7">
        <f t="shared" si="4"/>
        <v>0</v>
      </c>
      <c r="L13" s="5">
        <f t="shared" si="5"/>
        <v>0</v>
      </c>
      <c r="M13" s="7">
        <f t="shared" si="6"/>
        <v>0</v>
      </c>
      <c r="N13" s="5">
        <f t="shared" si="7"/>
        <v>0</v>
      </c>
      <c r="O13" s="7">
        <f t="shared" si="8"/>
        <v>0</v>
      </c>
      <c r="P13" s="5">
        <f t="shared" si="9"/>
        <v>0</v>
      </c>
      <c r="Q13" s="7">
        <f t="shared" si="10"/>
        <v>0</v>
      </c>
      <c r="R13" s="5">
        <f t="shared" si="11"/>
        <v>0</v>
      </c>
      <c r="S13" s="7">
        <f t="shared" si="12"/>
        <v>0</v>
      </c>
      <c r="T13" s="5">
        <f t="shared" si="13"/>
        <v>0</v>
      </c>
    </row>
    <row r="14" spans="1:20" ht="24.95" customHeight="1">
      <c r="A14" s="24" t="s">
        <v>84</v>
      </c>
      <c r="B14" s="4" t="s">
        <v>11</v>
      </c>
      <c r="C14" s="8"/>
      <c r="D14" s="8"/>
      <c r="E14" s="5">
        <f>0.11*D14</f>
        <v>0</v>
      </c>
      <c r="F14" s="14">
        <f t="shared" si="15"/>
        <v>0</v>
      </c>
      <c r="G14" s="5">
        <f>0.37*D14</f>
        <v>0</v>
      </c>
      <c r="H14" s="5">
        <f>G14*C14</f>
        <v>0</v>
      </c>
      <c r="I14" s="5">
        <f>0.16*D14</f>
        <v>0</v>
      </c>
      <c r="J14" s="5">
        <f>I14*C14</f>
        <v>0</v>
      </c>
      <c r="K14" s="5">
        <f>0.14*D14</f>
        <v>0</v>
      </c>
      <c r="L14" s="5">
        <f>K14*C14</f>
        <v>0</v>
      </c>
      <c r="M14" s="5">
        <f>0.09*D14</f>
        <v>0</v>
      </c>
      <c r="N14" s="5">
        <f>M14*C14</f>
        <v>0</v>
      </c>
      <c r="O14" s="5">
        <f>0.33*D14</f>
        <v>0</v>
      </c>
      <c r="P14" s="5">
        <f>O14*C14</f>
        <v>0</v>
      </c>
      <c r="Q14" s="5">
        <f>0.15*D14</f>
        <v>0</v>
      </c>
      <c r="R14" s="5">
        <f>Q14*C14</f>
        <v>0</v>
      </c>
      <c r="S14" s="5">
        <f>0.79*D14</f>
        <v>0</v>
      </c>
      <c r="T14" s="5">
        <f>S14*C14</f>
        <v>0</v>
      </c>
    </row>
    <row r="15" spans="1:20" ht="24.95" customHeight="1">
      <c r="A15" s="24"/>
      <c r="B15" s="4" t="s">
        <v>13</v>
      </c>
      <c r="C15" s="8"/>
      <c r="D15" s="8"/>
      <c r="E15" s="7">
        <f>0.11*D15</f>
        <v>0</v>
      </c>
      <c r="F15" s="14">
        <f t="shared" si="15"/>
        <v>0</v>
      </c>
      <c r="G15" s="7">
        <f>0.37*D15</f>
        <v>0</v>
      </c>
      <c r="H15" s="5">
        <f t="shared" ref="H15" si="16">G15*C15</f>
        <v>0</v>
      </c>
      <c r="I15" s="7">
        <f>0.16*D15</f>
        <v>0</v>
      </c>
      <c r="J15" s="5">
        <f t="shared" ref="J15" si="17">I15*C15</f>
        <v>0</v>
      </c>
      <c r="K15" s="7">
        <f>0.14*D15</f>
        <v>0</v>
      </c>
      <c r="L15" s="5">
        <f t="shared" ref="L15" si="18">K15*C15</f>
        <v>0</v>
      </c>
      <c r="M15" s="7">
        <f>0.09*D15</f>
        <v>0</v>
      </c>
      <c r="N15" s="5">
        <f t="shared" ref="N15" si="19">M15*C15</f>
        <v>0</v>
      </c>
      <c r="O15" s="7">
        <f>0.33*D15</f>
        <v>0</v>
      </c>
      <c r="P15" s="5">
        <f t="shared" ref="P15" si="20">O15*C15</f>
        <v>0</v>
      </c>
      <c r="Q15" s="7">
        <f>0.15*D15</f>
        <v>0</v>
      </c>
      <c r="R15" s="5">
        <f t="shared" ref="R15" si="21">Q15*C15</f>
        <v>0</v>
      </c>
      <c r="S15" s="7">
        <f>0.79*D15</f>
        <v>0</v>
      </c>
      <c r="T15" s="5">
        <f t="shared" ref="T15" si="22">S15*C15</f>
        <v>0</v>
      </c>
    </row>
    <row r="16" spans="1:20">
      <c r="A16" s="16"/>
      <c r="B16" s="20" t="s">
        <v>81</v>
      </c>
      <c r="C16" s="17">
        <f>SUM(C8:C15)</f>
        <v>0</v>
      </c>
      <c r="D16" s="18"/>
      <c r="E16" s="18"/>
      <c r="F16" s="18">
        <f>SUM(F8:F15)</f>
        <v>0</v>
      </c>
      <c r="G16" s="18"/>
      <c r="H16" s="18">
        <f>SUM(H8:H15)</f>
        <v>0</v>
      </c>
      <c r="I16" s="18"/>
      <c r="J16" s="18">
        <f>SUM(J8:J15)</f>
        <v>0</v>
      </c>
      <c r="K16" s="18"/>
      <c r="L16" s="18">
        <f>SUM(L8:L15)</f>
        <v>0</v>
      </c>
      <c r="M16" s="18"/>
      <c r="N16" s="18">
        <f>SUM(N8:N15)</f>
        <v>0</v>
      </c>
      <c r="O16" s="18"/>
      <c r="P16" s="18">
        <f>SUM(P8:P15)</f>
        <v>0</v>
      </c>
      <c r="Q16" s="18"/>
      <c r="R16" s="18">
        <f>SUM(R8:R15)</f>
        <v>0</v>
      </c>
      <c r="S16" s="18"/>
      <c r="T16" s="18">
        <f>SUM(T8:T15)</f>
        <v>0</v>
      </c>
    </row>
  </sheetData>
  <mergeCells count="21">
    <mergeCell ref="I6:J6"/>
    <mergeCell ref="K6:L6"/>
    <mergeCell ref="M6:N6"/>
    <mergeCell ref="A1:T1"/>
    <mergeCell ref="A2:T2"/>
    <mergeCell ref="A3:T3"/>
    <mergeCell ref="A4:T4"/>
    <mergeCell ref="A5:A7"/>
    <mergeCell ref="B5:B7"/>
    <mergeCell ref="C5:C7"/>
    <mergeCell ref="D5:D7"/>
    <mergeCell ref="E5:T5"/>
    <mergeCell ref="E6:F6"/>
    <mergeCell ref="S6:T6"/>
    <mergeCell ref="O6:P6"/>
    <mergeCell ref="Q6:R6"/>
    <mergeCell ref="A14:A15"/>
    <mergeCell ref="A10:A11"/>
    <mergeCell ref="A12:A13"/>
    <mergeCell ref="A8:A9"/>
    <mergeCell ref="G6:H6"/>
  </mergeCells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Normal="100" workbookViewId="0">
      <selection activeCell="C8" sqref="C8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6.85546875" style="1" customWidth="1"/>
    <col min="5" max="10" width="8.7109375" style="1" customWidth="1"/>
    <col min="11" max="16384" width="7.7109375" style="1"/>
  </cols>
  <sheetData>
    <row r="1" spans="1:10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>
      <c r="A5" s="30" t="s">
        <v>15</v>
      </c>
      <c r="B5" s="30" t="s">
        <v>85</v>
      </c>
      <c r="C5" s="30" t="s">
        <v>19</v>
      </c>
      <c r="D5" s="30" t="s">
        <v>101</v>
      </c>
      <c r="E5" s="30" t="s">
        <v>54</v>
      </c>
      <c r="F5" s="30"/>
      <c r="G5" s="30"/>
      <c r="H5" s="30"/>
      <c r="I5" s="30"/>
      <c r="J5" s="30"/>
    </row>
    <row r="6" spans="1:10" ht="37.5" customHeight="1">
      <c r="A6" s="30"/>
      <c r="B6" s="30"/>
      <c r="C6" s="30"/>
      <c r="D6" s="30"/>
      <c r="E6" s="25" t="s">
        <v>32</v>
      </c>
      <c r="F6" s="25"/>
      <c r="G6" s="25" t="s">
        <v>22</v>
      </c>
      <c r="H6" s="25"/>
      <c r="I6" s="25" t="s">
        <v>30</v>
      </c>
      <c r="J6" s="25"/>
    </row>
    <row r="7" spans="1:10" ht="28.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</row>
    <row r="8" spans="1:10" ht="24.95" customHeight="1">
      <c r="A8" s="24" t="s">
        <v>14</v>
      </c>
      <c r="B8" s="6" t="s">
        <v>11</v>
      </c>
      <c r="C8" s="8"/>
      <c r="D8" s="8"/>
      <c r="E8" s="7">
        <f>1.11*D8</f>
        <v>0</v>
      </c>
      <c r="F8" s="7">
        <f>C8*E8</f>
        <v>0</v>
      </c>
      <c r="G8" s="7">
        <f>2.89*D8</f>
        <v>0</v>
      </c>
      <c r="H8" s="7">
        <f>G8*C8</f>
        <v>0</v>
      </c>
      <c r="I8" s="7">
        <f>0.45*D8</f>
        <v>0</v>
      </c>
      <c r="J8" s="7">
        <f>I8*C8</f>
        <v>0</v>
      </c>
    </row>
    <row r="9" spans="1:10" ht="24.95" customHeight="1">
      <c r="A9" s="24"/>
      <c r="B9" s="6" t="s">
        <v>12</v>
      </c>
      <c r="C9" s="8"/>
      <c r="D9" s="8"/>
      <c r="E9" s="7">
        <f t="shared" ref="E9:E13" si="0">1.11*D9</f>
        <v>0</v>
      </c>
      <c r="F9" s="7">
        <f>E9*C9</f>
        <v>0</v>
      </c>
      <c r="G9" s="7">
        <f t="shared" ref="G9:G13" si="1">2.89*D9</f>
        <v>0</v>
      </c>
      <c r="H9" s="7">
        <f t="shared" ref="H9:H12" si="2">G9*C9</f>
        <v>0</v>
      </c>
      <c r="I9" s="7">
        <f t="shared" ref="I9:I13" si="3">0.45*D9</f>
        <v>0</v>
      </c>
      <c r="J9" s="7">
        <f t="shared" ref="J9:J13" si="4">I9*C9</f>
        <v>0</v>
      </c>
    </row>
    <row r="10" spans="1:10" ht="24.95" customHeight="1">
      <c r="A10" s="24" t="s">
        <v>17</v>
      </c>
      <c r="B10" s="23" t="s">
        <v>11</v>
      </c>
      <c r="C10" s="8"/>
      <c r="D10" s="8"/>
      <c r="E10" s="7">
        <f t="shared" si="0"/>
        <v>0</v>
      </c>
      <c r="F10" s="7">
        <f t="shared" ref="F10:F15" si="5">E10*C10</f>
        <v>0</v>
      </c>
      <c r="G10" s="7">
        <f t="shared" si="1"/>
        <v>0</v>
      </c>
      <c r="H10" s="7">
        <f t="shared" si="2"/>
        <v>0</v>
      </c>
      <c r="I10" s="7">
        <f t="shared" si="3"/>
        <v>0</v>
      </c>
      <c r="J10" s="7">
        <f t="shared" si="4"/>
        <v>0</v>
      </c>
    </row>
    <row r="11" spans="1:10" ht="24.95" customHeight="1">
      <c r="A11" s="24"/>
      <c r="B11" s="6" t="s">
        <v>21</v>
      </c>
      <c r="C11" s="8"/>
      <c r="D11" s="8"/>
      <c r="E11" s="7">
        <f t="shared" si="0"/>
        <v>0</v>
      </c>
      <c r="F11" s="7">
        <f t="shared" si="5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7">
        <f t="shared" si="4"/>
        <v>0</v>
      </c>
    </row>
    <row r="12" spans="1:10" ht="24.95" customHeight="1">
      <c r="A12" s="24" t="s">
        <v>16</v>
      </c>
      <c r="B12" s="6" t="s">
        <v>11</v>
      </c>
      <c r="C12" s="8"/>
      <c r="D12" s="8"/>
      <c r="E12" s="7">
        <f t="shared" si="0"/>
        <v>0</v>
      </c>
      <c r="F12" s="7">
        <f t="shared" si="5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7">
        <f t="shared" si="4"/>
        <v>0</v>
      </c>
    </row>
    <row r="13" spans="1:10" ht="24.95" customHeight="1">
      <c r="A13" s="24"/>
      <c r="B13" s="6" t="s">
        <v>12</v>
      </c>
      <c r="C13" s="8"/>
      <c r="D13" s="8"/>
      <c r="E13" s="7">
        <f t="shared" si="0"/>
        <v>0</v>
      </c>
      <c r="F13" s="7">
        <f t="shared" si="5"/>
        <v>0</v>
      </c>
      <c r="G13" s="7">
        <f t="shared" si="1"/>
        <v>0</v>
      </c>
      <c r="H13" s="7">
        <f>G13*C13</f>
        <v>0</v>
      </c>
      <c r="I13" s="7">
        <f t="shared" si="3"/>
        <v>0</v>
      </c>
      <c r="J13" s="7">
        <f t="shared" si="4"/>
        <v>0</v>
      </c>
    </row>
    <row r="14" spans="1:10" ht="24.95" customHeight="1">
      <c r="A14" s="24" t="s">
        <v>18</v>
      </c>
      <c r="B14" s="6" t="s">
        <v>11</v>
      </c>
      <c r="C14" s="8"/>
      <c r="D14" s="8"/>
      <c r="E14" s="7">
        <f>1.11*D14</f>
        <v>0</v>
      </c>
      <c r="F14" s="14">
        <f t="shared" si="5"/>
        <v>0</v>
      </c>
      <c r="G14" s="7">
        <f>2.89*D14</f>
        <v>0</v>
      </c>
      <c r="H14" s="7">
        <f>G14*C14</f>
        <v>0</v>
      </c>
      <c r="I14" s="7">
        <f>0.45*D14</f>
        <v>0</v>
      </c>
      <c r="J14" s="7">
        <f>I14*C14</f>
        <v>0</v>
      </c>
    </row>
    <row r="15" spans="1:10" ht="24.95" customHeight="1">
      <c r="A15" s="24"/>
      <c r="B15" s="6" t="s">
        <v>13</v>
      </c>
      <c r="C15" s="8"/>
      <c r="D15" s="8"/>
      <c r="E15" s="7">
        <f>1.11*D15</f>
        <v>0</v>
      </c>
      <c r="F15" s="14">
        <f t="shared" si="5"/>
        <v>0</v>
      </c>
      <c r="G15" s="7">
        <f>2.89*D15</f>
        <v>0</v>
      </c>
      <c r="H15" s="7">
        <f t="shared" ref="H15" si="6">G15*C15</f>
        <v>0</v>
      </c>
      <c r="I15" s="7">
        <f>0.45*D15</f>
        <v>0</v>
      </c>
      <c r="J15" s="7">
        <f t="shared" ref="J15" si="7">I15*C15</f>
        <v>0</v>
      </c>
    </row>
    <row r="16" spans="1:10">
      <c r="A16" s="33" t="s">
        <v>81</v>
      </c>
      <c r="B16" s="33"/>
      <c r="C16" s="17">
        <f>SUM(C8:C15)</f>
        <v>0</v>
      </c>
      <c r="D16" s="17"/>
      <c r="E16" s="18"/>
      <c r="F16" s="18">
        <f>SUM(F8:F15)</f>
        <v>0</v>
      </c>
      <c r="G16" s="18"/>
      <c r="H16" s="18">
        <f>SUM(H8:H15)</f>
        <v>0</v>
      </c>
      <c r="I16" s="18"/>
      <c r="J16" s="18">
        <f>SUM(J8:J15)</f>
        <v>0</v>
      </c>
    </row>
  </sheetData>
  <mergeCells count="17">
    <mergeCell ref="A16:B16"/>
    <mergeCell ref="A14:A15"/>
    <mergeCell ref="A8:A9"/>
    <mergeCell ref="A10:A11"/>
    <mergeCell ref="A12:A13"/>
    <mergeCell ref="G6:H6"/>
    <mergeCell ref="I6:J6"/>
    <mergeCell ref="A1:J1"/>
    <mergeCell ref="A2:J2"/>
    <mergeCell ref="A3:J3"/>
    <mergeCell ref="A4:J4"/>
    <mergeCell ref="A5:A7"/>
    <mergeCell ref="B5:B7"/>
    <mergeCell ref="C5:C7"/>
    <mergeCell ref="D5:D7"/>
    <mergeCell ref="E5:J5"/>
    <mergeCell ref="E6:F6"/>
  </mergeCells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D8" sqref="D8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4.140625" style="1" customWidth="1"/>
    <col min="5" max="16" width="6.7109375" style="1" customWidth="1"/>
    <col min="17" max="16384" width="7.7109375" style="1"/>
  </cols>
  <sheetData>
    <row r="1" spans="1:16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9.949999999999999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>
      <c r="A5" s="30" t="s">
        <v>15</v>
      </c>
      <c r="B5" s="30" t="s">
        <v>85</v>
      </c>
      <c r="C5" s="30" t="s">
        <v>19</v>
      </c>
      <c r="D5" s="30" t="s">
        <v>90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68.25" customHeight="1">
      <c r="A6" s="30"/>
      <c r="B6" s="30"/>
      <c r="C6" s="30"/>
      <c r="D6" s="30"/>
      <c r="E6" s="25" t="s">
        <v>23</v>
      </c>
      <c r="F6" s="25"/>
      <c r="G6" s="25" t="s">
        <v>32</v>
      </c>
      <c r="H6" s="25"/>
      <c r="I6" s="25" t="s">
        <v>22</v>
      </c>
      <c r="J6" s="25"/>
      <c r="K6" s="25" t="s">
        <v>35</v>
      </c>
      <c r="L6" s="25"/>
      <c r="M6" s="25" t="s">
        <v>36</v>
      </c>
      <c r="N6" s="25"/>
      <c r="O6" s="25" t="s">
        <v>30</v>
      </c>
      <c r="P6" s="25"/>
    </row>
    <row r="7" spans="1:16" ht="32.2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  <c r="O7" s="9" t="s">
        <v>9</v>
      </c>
      <c r="P7" s="9" t="s">
        <v>10</v>
      </c>
    </row>
    <row r="8" spans="1:16" ht="24.95" customHeight="1">
      <c r="A8" s="24" t="s">
        <v>14</v>
      </c>
      <c r="B8" s="6" t="s">
        <v>11</v>
      </c>
      <c r="C8" s="8"/>
      <c r="D8" s="8"/>
      <c r="E8" s="7">
        <f>0.87*D8</f>
        <v>0</v>
      </c>
      <c r="F8" s="7">
        <f>C8*E8</f>
        <v>0</v>
      </c>
      <c r="G8" s="7">
        <f>0.98*D8</f>
        <v>0</v>
      </c>
      <c r="H8" s="7">
        <f>G8*C8</f>
        <v>0</v>
      </c>
      <c r="I8" s="7">
        <f>2.53*D8</f>
        <v>0</v>
      </c>
      <c r="J8" s="7">
        <f>I8*C8</f>
        <v>0</v>
      </c>
      <c r="K8" s="7">
        <f>2.64*D8</f>
        <v>0</v>
      </c>
      <c r="L8" s="7">
        <f>K8*C8</f>
        <v>0</v>
      </c>
      <c r="M8" s="7">
        <f>0.26*D8</f>
        <v>0</v>
      </c>
      <c r="N8" s="7">
        <f>M8*C8</f>
        <v>0</v>
      </c>
      <c r="O8" s="7">
        <f>0.38*D8</f>
        <v>0</v>
      </c>
      <c r="P8" s="7">
        <f>O8*C8</f>
        <v>0</v>
      </c>
    </row>
    <row r="9" spans="1:16" ht="24.95" customHeight="1">
      <c r="A9" s="24"/>
      <c r="B9" s="6" t="s">
        <v>12</v>
      </c>
      <c r="C9" s="8"/>
      <c r="D9" s="8"/>
      <c r="E9" s="7">
        <f t="shared" ref="E9:E13" si="0">0.87*D9</f>
        <v>0</v>
      </c>
      <c r="F9" s="7">
        <f>E9*C9</f>
        <v>0</v>
      </c>
      <c r="G9" s="7">
        <f t="shared" ref="G9:G13" si="1">0.98*D9</f>
        <v>0</v>
      </c>
      <c r="H9" s="7">
        <f t="shared" ref="H9:H12" si="2">G9*C9</f>
        <v>0</v>
      </c>
      <c r="I9" s="7">
        <f t="shared" ref="I9:I13" si="3">2.53*D9</f>
        <v>0</v>
      </c>
      <c r="J9" s="7">
        <f t="shared" ref="J9:J13" si="4">I9*C9</f>
        <v>0</v>
      </c>
      <c r="K9" s="7">
        <f t="shared" ref="K9:K13" si="5">2.64*D9</f>
        <v>0</v>
      </c>
      <c r="L9" s="7">
        <f t="shared" ref="L9:L13" si="6">K9*C9</f>
        <v>0</v>
      </c>
      <c r="M9" s="7">
        <f t="shared" ref="M9:M13" si="7">0.26*D9</f>
        <v>0</v>
      </c>
      <c r="N9" s="7">
        <f t="shared" ref="N9:N13" si="8">M9*C9</f>
        <v>0</v>
      </c>
      <c r="O9" s="7">
        <f t="shared" ref="O9:O13" si="9">0.38*D9</f>
        <v>0</v>
      </c>
      <c r="P9" s="7">
        <f t="shared" ref="P9:P13" si="10">O9*C9</f>
        <v>0</v>
      </c>
    </row>
    <row r="10" spans="1:16" ht="24.95" customHeight="1">
      <c r="A10" s="24" t="s">
        <v>17</v>
      </c>
      <c r="B10" s="23" t="s">
        <v>11</v>
      </c>
      <c r="C10" s="8"/>
      <c r="D10" s="8"/>
      <c r="E10" s="7">
        <f t="shared" si="0"/>
        <v>0</v>
      </c>
      <c r="F10" s="7">
        <f t="shared" ref="F10:F15" si="11">E10*C10</f>
        <v>0</v>
      </c>
      <c r="G10" s="7">
        <f t="shared" si="1"/>
        <v>0</v>
      </c>
      <c r="H10" s="7">
        <f t="shared" si="2"/>
        <v>0</v>
      </c>
      <c r="I10" s="7">
        <f t="shared" si="3"/>
        <v>0</v>
      </c>
      <c r="J10" s="7">
        <f t="shared" si="4"/>
        <v>0</v>
      </c>
      <c r="K10" s="7">
        <f t="shared" si="5"/>
        <v>0</v>
      </c>
      <c r="L10" s="7">
        <f t="shared" si="6"/>
        <v>0</v>
      </c>
      <c r="M10" s="7">
        <f t="shared" si="7"/>
        <v>0</v>
      </c>
      <c r="N10" s="7">
        <f t="shared" si="8"/>
        <v>0</v>
      </c>
      <c r="O10" s="7">
        <f t="shared" si="9"/>
        <v>0</v>
      </c>
      <c r="P10" s="7">
        <f t="shared" si="10"/>
        <v>0</v>
      </c>
    </row>
    <row r="11" spans="1:16" ht="24.95" customHeight="1">
      <c r="A11" s="24"/>
      <c r="B11" s="6" t="s">
        <v>21</v>
      </c>
      <c r="C11" s="8"/>
      <c r="D11" s="8"/>
      <c r="E11" s="7">
        <f t="shared" si="0"/>
        <v>0</v>
      </c>
      <c r="F11" s="7">
        <f t="shared" si="11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7">
        <f t="shared" si="4"/>
        <v>0</v>
      </c>
      <c r="K11" s="7">
        <f t="shared" si="5"/>
        <v>0</v>
      </c>
      <c r="L11" s="7">
        <f t="shared" si="6"/>
        <v>0</v>
      </c>
      <c r="M11" s="7">
        <f t="shared" si="7"/>
        <v>0</v>
      </c>
      <c r="N11" s="7">
        <f t="shared" si="8"/>
        <v>0</v>
      </c>
      <c r="O11" s="7">
        <f t="shared" si="9"/>
        <v>0</v>
      </c>
      <c r="P11" s="7">
        <f t="shared" si="10"/>
        <v>0</v>
      </c>
    </row>
    <row r="12" spans="1:16" ht="24.95" customHeight="1">
      <c r="A12" s="24" t="s">
        <v>16</v>
      </c>
      <c r="B12" s="6" t="s">
        <v>11</v>
      </c>
      <c r="C12" s="8"/>
      <c r="D12" s="8"/>
      <c r="E12" s="7">
        <f t="shared" si="0"/>
        <v>0</v>
      </c>
      <c r="F12" s="7">
        <f t="shared" si="11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7">
        <f t="shared" si="4"/>
        <v>0</v>
      </c>
      <c r="K12" s="7">
        <f t="shared" si="5"/>
        <v>0</v>
      </c>
      <c r="L12" s="7">
        <f t="shared" si="6"/>
        <v>0</v>
      </c>
      <c r="M12" s="7">
        <f t="shared" si="7"/>
        <v>0</v>
      </c>
      <c r="N12" s="7">
        <f t="shared" si="8"/>
        <v>0</v>
      </c>
      <c r="O12" s="7">
        <f t="shared" si="9"/>
        <v>0</v>
      </c>
      <c r="P12" s="7">
        <f t="shared" si="10"/>
        <v>0</v>
      </c>
    </row>
    <row r="13" spans="1:16" ht="24.95" customHeight="1">
      <c r="A13" s="24"/>
      <c r="B13" s="6" t="s">
        <v>12</v>
      </c>
      <c r="C13" s="8"/>
      <c r="D13" s="8"/>
      <c r="E13" s="7">
        <f t="shared" si="0"/>
        <v>0</v>
      </c>
      <c r="F13" s="7">
        <f t="shared" si="11"/>
        <v>0</v>
      </c>
      <c r="G13" s="7">
        <f t="shared" si="1"/>
        <v>0</v>
      </c>
      <c r="H13" s="7">
        <f>G13*C13</f>
        <v>0</v>
      </c>
      <c r="I13" s="7">
        <f t="shared" si="3"/>
        <v>0</v>
      </c>
      <c r="J13" s="7">
        <f t="shared" si="4"/>
        <v>0</v>
      </c>
      <c r="K13" s="7">
        <f t="shared" si="5"/>
        <v>0</v>
      </c>
      <c r="L13" s="7">
        <f t="shared" si="6"/>
        <v>0</v>
      </c>
      <c r="M13" s="7">
        <f t="shared" si="7"/>
        <v>0</v>
      </c>
      <c r="N13" s="7">
        <f t="shared" si="8"/>
        <v>0</v>
      </c>
      <c r="O13" s="7">
        <f t="shared" si="9"/>
        <v>0</v>
      </c>
      <c r="P13" s="7">
        <f t="shared" si="10"/>
        <v>0</v>
      </c>
    </row>
    <row r="14" spans="1:16" ht="24.95" customHeight="1">
      <c r="A14" s="24" t="s">
        <v>18</v>
      </c>
      <c r="B14" s="6" t="s">
        <v>11</v>
      </c>
      <c r="C14" s="8"/>
      <c r="D14" s="8"/>
      <c r="E14" s="7">
        <f>0.87*D14</f>
        <v>0</v>
      </c>
      <c r="F14" s="14">
        <f t="shared" si="11"/>
        <v>0</v>
      </c>
      <c r="G14" s="7">
        <f>0.98*D14</f>
        <v>0</v>
      </c>
      <c r="H14" s="7">
        <f>G14*C14</f>
        <v>0</v>
      </c>
      <c r="I14" s="7">
        <f>2.53*D14</f>
        <v>0</v>
      </c>
      <c r="J14" s="7">
        <f>I14*C14</f>
        <v>0</v>
      </c>
      <c r="K14" s="7">
        <f>2.64*D14</f>
        <v>0</v>
      </c>
      <c r="L14" s="7">
        <f>K14*C14</f>
        <v>0</v>
      </c>
      <c r="M14" s="7">
        <f>0.26*D14</f>
        <v>0</v>
      </c>
      <c r="N14" s="7">
        <f>M14*C14</f>
        <v>0</v>
      </c>
      <c r="O14" s="7">
        <f>0.38*D14</f>
        <v>0</v>
      </c>
      <c r="P14" s="7">
        <f>O14*C14</f>
        <v>0</v>
      </c>
    </row>
    <row r="15" spans="1:16" ht="24.95" customHeight="1">
      <c r="A15" s="24"/>
      <c r="B15" s="6" t="s">
        <v>13</v>
      </c>
      <c r="C15" s="8"/>
      <c r="D15" s="8"/>
      <c r="E15" s="7">
        <f>0.87*D15</f>
        <v>0</v>
      </c>
      <c r="F15" s="14">
        <f t="shared" si="11"/>
        <v>0</v>
      </c>
      <c r="G15" s="7">
        <f>0.98*D15</f>
        <v>0</v>
      </c>
      <c r="H15" s="7">
        <f t="shared" ref="H15" si="12">G15*C15</f>
        <v>0</v>
      </c>
      <c r="I15" s="7">
        <f>2.53*D15</f>
        <v>0</v>
      </c>
      <c r="J15" s="7">
        <f t="shared" ref="J15" si="13">I15*C15</f>
        <v>0</v>
      </c>
      <c r="K15" s="7">
        <f>2.64*D15</f>
        <v>0</v>
      </c>
      <c r="L15" s="7">
        <f t="shared" ref="L15" si="14">K15*C15</f>
        <v>0</v>
      </c>
      <c r="M15" s="7">
        <f>0.26*D15</f>
        <v>0</v>
      </c>
      <c r="N15" s="7">
        <f t="shared" ref="N15" si="15">M15*C15</f>
        <v>0</v>
      </c>
      <c r="O15" s="7">
        <f>0.38*D15</f>
        <v>0</v>
      </c>
      <c r="P15" s="7">
        <f t="shared" ref="P15" si="16">O15*C15</f>
        <v>0</v>
      </c>
    </row>
    <row r="16" spans="1:16">
      <c r="A16" s="18"/>
      <c r="B16" s="18" t="s">
        <v>81</v>
      </c>
      <c r="C16" s="17">
        <f>SUM(C8:C15)</f>
        <v>0</v>
      </c>
      <c r="D16" s="18"/>
      <c r="E16" s="18"/>
      <c r="F16" s="18">
        <f>SUM(F8:F15)</f>
        <v>0</v>
      </c>
      <c r="G16" s="18"/>
      <c r="H16" s="18">
        <f>SUM(H8:H15)</f>
        <v>0</v>
      </c>
      <c r="I16" s="18"/>
      <c r="J16" s="18">
        <f>SUM(J8:J15)</f>
        <v>0</v>
      </c>
      <c r="K16" s="18"/>
      <c r="L16" s="18">
        <f>SUM(L8:L15)</f>
        <v>0</v>
      </c>
      <c r="M16" s="18"/>
      <c r="N16" s="18">
        <f>SUM(N8:N15)</f>
        <v>0</v>
      </c>
      <c r="O16" s="18"/>
      <c r="P16" s="18">
        <f>SUM(P8:P15)</f>
        <v>0</v>
      </c>
    </row>
  </sheetData>
  <mergeCells count="19">
    <mergeCell ref="K6:L6"/>
    <mergeCell ref="M6:N6"/>
    <mergeCell ref="O6:P6"/>
    <mergeCell ref="A14:A15"/>
    <mergeCell ref="A8:A9"/>
    <mergeCell ref="A10:A11"/>
    <mergeCell ref="A12:A13"/>
    <mergeCell ref="A1:P1"/>
    <mergeCell ref="A2:P2"/>
    <mergeCell ref="A3:P3"/>
    <mergeCell ref="A4:P4"/>
    <mergeCell ref="A5:A7"/>
    <mergeCell ref="B5:B7"/>
    <mergeCell ref="C5:C7"/>
    <mergeCell ref="D5:D7"/>
    <mergeCell ref="E5:P5"/>
    <mergeCell ref="E6:F6"/>
    <mergeCell ref="G6:H6"/>
    <mergeCell ref="I6:J6"/>
  </mergeCells>
  <printOptions gridLine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3" sqref="A3:N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0.5703125" style="1" customWidth="1"/>
    <col min="5" max="14" width="8" style="1" customWidth="1"/>
    <col min="15" max="16384" width="7.7109375" style="1"/>
  </cols>
  <sheetData>
    <row r="1" spans="1:14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9.949999999999999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>
      <c r="A5" s="30" t="s">
        <v>15</v>
      </c>
      <c r="B5" s="30" t="s">
        <v>85</v>
      </c>
      <c r="C5" s="30" t="s">
        <v>19</v>
      </c>
      <c r="D5" s="30" t="s">
        <v>91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</row>
    <row r="6" spans="1:14" ht="68.25" customHeight="1">
      <c r="A6" s="30"/>
      <c r="B6" s="30"/>
      <c r="C6" s="30"/>
      <c r="D6" s="30"/>
      <c r="E6" s="25" t="s">
        <v>32</v>
      </c>
      <c r="F6" s="25"/>
      <c r="G6" s="25" t="s">
        <v>2</v>
      </c>
      <c r="H6" s="25"/>
      <c r="I6" s="25" t="s">
        <v>38</v>
      </c>
      <c r="J6" s="25"/>
      <c r="K6" s="25" t="s">
        <v>39</v>
      </c>
      <c r="L6" s="25"/>
      <c r="M6" s="25" t="s">
        <v>6</v>
      </c>
      <c r="N6" s="25"/>
    </row>
    <row r="7" spans="1:14" ht="32.2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</row>
    <row r="8" spans="1:14" ht="24.95" customHeight="1">
      <c r="A8" s="24" t="s">
        <v>14</v>
      </c>
      <c r="B8" s="6" t="s">
        <v>11</v>
      </c>
      <c r="C8" s="8"/>
      <c r="D8" s="8"/>
      <c r="E8" s="7">
        <f>0.39*D8</f>
        <v>0</v>
      </c>
      <c r="F8" s="7">
        <f>C8*E8</f>
        <v>0</v>
      </c>
      <c r="G8" s="7">
        <f>0.3*D8</f>
        <v>0</v>
      </c>
      <c r="H8" s="7">
        <f>G8*C8</f>
        <v>0</v>
      </c>
      <c r="I8" s="7">
        <f>0.56*D8</f>
        <v>0</v>
      </c>
      <c r="J8" s="7">
        <f>I8*C8</f>
        <v>0</v>
      </c>
      <c r="K8" s="7">
        <f>0.35*D8</f>
        <v>0</v>
      </c>
      <c r="L8" s="7">
        <f>K8*C8</f>
        <v>0</v>
      </c>
      <c r="M8" s="7">
        <f>0.39*D8</f>
        <v>0</v>
      </c>
      <c r="N8" s="7">
        <f>M8*C8</f>
        <v>0</v>
      </c>
    </row>
    <row r="9" spans="1:14" ht="24.95" customHeight="1">
      <c r="A9" s="24"/>
      <c r="B9" s="6" t="s">
        <v>12</v>
      </c>
      <c r="C9" s="8"/>
      <c r="D9" s="8"/>
      <c r="E9" s="11">
        <f t="shared" ref="E9:E13" si="0">0.39*D9</f>
        <v>0</v>
      </c>
      <c r="F9" s="7">
        <f>E9*C9</f>
        <v>0</v>
      </c>
      <c r="G9" s="11">
        <f t="shared" ref="G9:G13" si="1">0.3*D9</f>
        <v>0</v>
      </c>
      <c r="H9" s="7">
        <f t="shared" ref="H9:H12" si="2">G9*C9</f>
        <v>0</v>
      </c>
      <c r="I9" s="11">
        <f t="shared" ref="I9:I13" si="3">0.56*D9</f>
        <v>0</v>
      </c>
      <c r="J9" s="7">
        <f t="shared" ref="J9:J13" si="4">I9*C9</f>
        <v>0</v>
      </c>
      <c r="K9" s="11">
        <f t="shared" ref="K9:K13" si="5">0.35*D9</f>
        <v>0</v>
      </c>
      <c r="L9" s="7">
        <f t="shared" ref="L9:L13" si="6">K9*C9</f>
        <v>0</v>
      </c>
      <c r="M9" s="11">
        <f t="shared" ref="M9:M13" si="7">0.39*D9</f>
        <v>0</v>
      </c>
      <c r="N9" s="7">
        <f t="shared" ref="N9:N13" si="8">M9*C9</f>
        <v>0</v>
      </c>
    </row>
    <row r="10" spans="1:14" ht="24.95" customHeight="1">
      <c r="A10" s="24" t="s">
        <v>17</v>
      </c>
      <c r="B10" s="23" t="s">
        <v>11</v>
      </c>
      <c r="C10" s="8"/>
      <c r="D10" s="8"/>
      <c r="E10" s="11">
        <f t="shared" si="0"/>
        <v>0</v>
      </c>
      <c r="F10" s="7">
        <f t="shared" ref="F10:F15" si="9">E10*C10</f>
        <v>0</v>
      </c>
      <c r="G10" s="11">
        <f t="shared" si="1"/>
        <v>0</v>
      </c>
      <c r="H10" s="7">
        <f t="shared" si="2"/>
        <v>0</v>
      </c>
      <c r="I10" s="11">
        <f t="shared" si="3"/>
        <v>0</v>
      </c>
      <c r="J10" s="7">
        <f t="shared" si="4"/>
        <v>0</v>
      </c>
      <c r="K10" s="11">
        <f t="shared" si="5"/>
        <v>0</v>
      </c>
      <c r="L10" s="7">
        <f t="shared" si="6"/>
        <v>0</v>
      </c>
      <c r="M10" s="11">
        <f t="shared" si="7"/>
        <v>0</v>
      </c>
      <c r="N10" s="7">
        <f t="shared" si="8"/>
        <v>0</v>
      </c>
    </row>
    <row r="11" spans="1:14" ht="24.95" customHeight="1">
      <c r="A11" s="24"/>
      <c r="B11" s="6" t="s">
        <v>21</v>
      </c>
      <c r="C11" s="8"/>
      <c r="D11" s="8"/>
      <c r="E11" s="11">
        <f t="shared" si="0"/>
        <v>0</v>
      </c>
      <c r="F11" s="7">
        <f t="shared" si="9"/>
        <v>0</v>
      </c>
      <c r="G11" s="11">
        <f t="shared" si="1"/>
        <v>0</v>
      </c>
      <c r="H11" s="7">
        <f t="shared" si="2"/>
        <v>0</v>
      </c>
      <c r="I11" s="11">
        <f t="shared" si="3"/>
        <v>0</v>
      </c>
      <c r="J11" s="7">
        <f t="shared" si="4"/>
        <v>0</v>
      </c>
      <c r="K11" s="11">
        <f t="shared" si="5"/>
        <v>0</v>
      </c>
      <c r="L11" s="7">
        <f t="shared" si="6"/>
        <v>0</v>
      </c>
      <c r="M11" s="11">
        <f t="shared" si="7"/>
        <v>0</v>
      </c>
      <c r="N11" s="7">
        <f t="shared" si="8"/>
        <v>0</v>
      </c>
    </row>
    <row r="12" spans="1:14" ht="24.95" customHeight="1">
      <c r="A12" s="24" t="s">
        <v>16</v>
      </c>
      <c r="B12" s="6" t="s">
        <v>11</v>
      </c>
      <c r="C12" s="8"/>
      <c r="D12" s="8"/>
      <c r="E12" s="11">
        <f t="shared" si="0"/>
        <v>0</v>
      </c>
      <c r="F12" s="7">
        <f t="shared" si="9"/>
        <v>0</v>
      </c>
      <c r="G12" s="11">
        <f t="shared" si="1"/>
        <v>0</v>
      </c>
      <c r="H12" s="7">
        <f t="shared" si="2"/>
        <v>0</v>
      </c>
      <c r="I12" s="11">
        <f t="shared" si="3"/>
        <v>0</v>
      </c>
      <c r="J12" s="7">
        <f t="shared" si="4"/>
        <v>0</v>
      </c>
      <c r="K12" s="11">
        <f t="shared" si="5"/>
        <v>0</v>
      </c>
      <c r="L12" s="7">
        <f t="shared" si="6"/>
        <v>0</v>
      </c>
      <c r="M12" s="11">
        <f t="shared" si="7"/>
        <v>0</v>
      </c>
      <c r="N12" s="7">
        <f t="shared" si="8"/>
        <v>0</v>
      </c>
    </row>
    <row r="13" spans="1:14" ht="24.95" customHeight="1">
      <c r="A13" s="24"/>
      <c r="B13" s="6" t="s">
        <v>12</v>
      </c>
      <c r="C13" s="8"/>
      <c r="D13" s="8"/>
      <c r="E13" s="11">
        <f t="shared" si="0"/>
        <v>0</v>
      </c>
      <c r="F13" s="7">
        <f t="shared" si="9"/>
        <v>0</v>
      </c>
      <c r="G13" s="11">
        <f t="shared" si="1"/>
        <v>0</v>
      </c>
      <c r="H13" s="7">
        <f>G13*C13</f>
        <v>0</v>
      </c>
      <c r="I13" s="11">
        <f t="shared" si="3"/>
        <v>0</v>
      </c>
      <c r="J13" s="7">
        <f t="shared" si="4"/>
        <v>0</v>
      </c>
      <c r="K13" s="11">
        <f t="shared" si="5"/>
        <v>0</v>
      </c>
      <c r="L13" s="7">
        <f t="shared" si="6"/>
        <v>0</v>
      </c>
      <c r="M13" s="11">
        <f t="shared" si="7"/>
        <v>0</v>
      </c>
      <c r="N13" s="7">
        <f t="shared" si="8"/>
        <v>0</v>
      </c>
    </row>
    <row r="14" spans="1:14" ht="24.95" customHeight="1">
      <c r="A14" s="24" t="s">
        <v>18</v>
      </c>
      <c r="B14" s="6" t="s">
        <v>11</v>
      </c>
      <c r="C14" s="8"/>
      <c r="D14" s="8"/>
      <c r="E14" s="7">
        <f>0.39*D14</f>
        <v>0</v>
      </c>
      <c r="F14" s="15">
        <f t="shared" si="9"/>
        <v>0</v>
      </c>
      <c r="G14" s="7">
        <f>0.3*D14</f>
        <v>0</v>
      </c>
      <c r="H14" s="7">
        <f>G14*C14</f>
        <v>0</v>
      </c>
      <c r="I14" s="7">
        <f>0.56*D14</f>
        <v>0</v>
      </c>
      <c r="J14" s="7">
        <f>I14*C14</f>
        <v>0</v>
      </c>
      <c r="K14" s="7">
        <f>0.35*D14</f>
        <v>0</v>
      </c>
      <c r="L14" s="7">
        <f>K14*C14</f>
        <v>0</v>
      </c>
      <c r="M14" s="7">
        <f>0.39*D14</f>
        <v>0</v>
      </c>
      <c r="N14" s="7">
        <f>M14*C14</f>
        <v>0</v>
      </c>
    </row>
    <row r="15" spans="1:14" ht="24.95" customHeight="1">
      <c r="A15" s="24"/>
      <c r="B15" s="6" t="s">
        <v>13</v>
      </c>
      <c r="C15" s="8"/>
      <c r="D15" s="8"/>
      <c r="E15" s="11">
        <f>0.39*D15</f>
        <v>0</v>
      </c>
      <c r="F15" s="15">
        <f t="shared" si="9"/>
        <v>0</v>
      </c>
      <c r="G15" s="11">
        <f>0.3*D15</f>
        <v>0</v>
      </c>
      <c r="H15" s="7">
        <f t="shared" ref="H15" si="10">G15*C15</f>
        <v>0</v>
      </c>
      <c r="I15" s="11">
        <f>0.56*D15</f>
        <v>0</v>
      </c>
      <c r="J15" s="7">
        <f t="shared" ref="J15" si="11">I15*C15</f>
        <v>0</v>
      </c>
      <c r="K15" s="11">
        <f>0.35*D15</f>
        <v>0</v>
      </c>
      <c r="L15" s="7">
        <f t="shared" ref="L15" si="12">K15*C15</f>
        <v>0</v>
      </c>
      <c r="M15" s="11">
        <f>0.39*D15</f>
        <v>0</v>
      </c>
      <c r="N15" s="7">
        <f t="shared" ref="N15" si="13">M15*C15</f>
        <v>0</v>
      </c>
    </row>
    <row r="16" spans="1:14">
      <c r="A16" s="19"/>
      <c r="B16" s="19" t="s">
        <v>81</v>
      </c>
      <c r="C16" s="17">
        <f>SUM(C8:C15)</f>
        <v>0</v>
      </c>
      <c r="D16" s="19"/>
      <c r="E16" s="19"/>
      <c r="F16" s="19">
        <f>SUM(F8:F15)</f>
        <v>0</v>
      </c>
      <c r="G16" s="19"/>
      <c r="H16" s="19">
        <f>SUM(H8:H15)</f>
        <v>0</v>
      </c>
      <c r="I16" s="19"/>
      <c r="J16" s="19">
        <f>SUM(J8:J15)</f>
        <v>0</v>
      </c>
      <c r="K16" s="19"/>
      <c r="L16" s="19">
        <f>SUM(L8:L15)</f>
        <v>0</v>
      </c>
      <c r="M16" s="19"/>
      <c r="N16" s="19">
        <f>SUM(N8:N15)</f>
        <v>0</v>
      </c>
    </row>
  </sheetData>
  <mergeCells count="18">
    <mergeCell ref="K6:L6"/>
    <mergeCell ref="M6:N6"/>
    <mergeCell ref="A14:A15"/>
    <mergeCell ref="A8:A9"/>
    <mergeCell ref="A10:A11"/>
    <mergeCell ref="A12:A13"/>
    <mergeCell ref="A1:N1"/>
    <mergeCell ref="A2:N2"/>
    <mergeCell ref="A3:N3"/>
    <mergeCell ref="A4:N4"/>
    <mergeCell ref="A5:A7"/>
    <mergeCell ref="B5:B7"/>
    <mergeCell ref="C5:C7"/>
    <mergeCell ref="D5:D7"/>
    <mergeCell ref="E5:N5"/>
    <mergeCell ref="E6:F6"/>
    <mergeCell ref="G6:H6"/>
    <mergeCell ref="I6:J6"/>
  </mergeCells>
  <printOptions gridLine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N1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1.5703125" style="1" customWidth="1"/>
    <col min="5" max="14" width="8" style="1" customWidth="1"/>
    <col min="15" max="16384" width="7.7109375" style="1"/>
  </cols>
  <sheetData>
    <row r="1" spans="1:14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9.949999999999999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>
      <c r="A5" s="30" t="s">
        <v>15</v>
      </c>
      <c r="B5" s="30" t="s">
        <v>85</v>
      </c>
      <c r="C5" s="30" t="s">
        <v>19</v>
      </c>
      <c r="D5" s="30" t="s">
        <v>92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</row>
    <row r="6" spans="1:14" ht="68.25" customHeight="1">
      <c r="A6" s="30"/>
      <c r="B6" s="30"/>
      <c r="C6" s="30"/>
      <c r="D6" s="30"/>
      <c r="E6" s="25" t="s">
        <v>41</v>
      </c>
      <c r="F6" s="25"/>
      <c r="G6" s="25" t="s">
        <v>42</v>
      </c>
      <c r="H6" s="25"/>
      <c r="I6" s="25" t="s">
        <v>43</v>
      </c>
      <c r="J6" s="25"/>
      <c r="K6" s="25" t="s">
        <v>44</v>
      </c>
      <c r="L6" s="25"/>
      <c r="M6" s="25" t="s">
        <v>45</v>
      </c>
      <c r="N6" s="25"/>
    </row>
    <row r="7" spans="1:14" ht="32.2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  <c r="I7" s="9" t="s">
        <v>9</v>
      </c>
      <c r="J7" s="9" t="s">
        <v>10</v>
      </c>
      <c r="K7" s="9" t="s">
        <v>9</v>
      </c>
      <c r="L7" s="9" t="s">
        <v>10</v>
      </c>
      <c r="M7" s="9" t="s">
        <v>9</v>
      </c>
      <c r="N7" s="9" t="s">
        <v>10</v>
      </c>
    </row>
    <row r="8" spans="1:14" ht="24.95" customHeight="1">
      <c r="A8" s="24" t="s">
        <v>14</v>
      </c>
      <c r="B8" s="10" t="s">
        <v>11</v>
      </c>
      <c r="C8" s="8"/>
      <c r="D8" s="8"/>
      <c r="E8" s="11">
        <f>1*D8</f>
        <v>0</v>
      </c>
      <c r="F8" s="11">
        <f>C8*E8</f>
        <v>0</v>
      </c>
      <c r="G8" s="11">
        <f>0.74*D8</f>
        <v>0</v>
      </c>
      <c r="H8" s="11">
        <f>G8*C8</f>
        <v>0</v>
      </c>
      <c r="I8" s="11">
        <f>0.25*D8</f>
        <v>0</v>
      </c>
      <c r="J8" s="11">
        <f>I8*C8</f>
        <v>0</v>
      </c>
      <c r="K8" s="11">
        <f>0.52*D8</f>
        <v>0</v>
      </c>
      <c r="L8" s="11">
        <f>K8*C8</f>
        <v>0</v>
      </c>
      <c r="M8" s="11">
        <f>0.07*D8</f>
        <v>0</v>
      </c>
      <c r="N8" s="11">
        <f>M8*C8</f>
        <v>0</v>
      </c>
    </row>
    <row r="9" spans="1:14" ht="24.95" customHeight="1">
      <c r="A9" s="24"/>
      <c r="B9" s="10" t="s">
        <v>12</v>
      </c>
      <c r="C9" s="8"/>
      <c r="D9" s="8"/>
      <c r="E9" s="11">
        <f t="shared" ref="E9:E13" si="0">1*D9</f>
        <v>0</v>
      </c>
      <c r="F9" s="11">
        <f>E9*C9</f>
        <v>0</v>
      </c>
      <c r="G9" s="11">
        <f t="shared" ref="G9:G13" si="1">0.74*D9</f>
        <v>0</v>
      </c>
      <c r="H9" s="11">
        <f t="shared" ref="H9:H12" si="2">G9*C9</f>
        <v>0</v>
      </c>
      <c r="I9" s="11">
        <f t="shared" ref="I9:I13" si="3">0.25*D9</f>
        <v>0</v>
      </c>
      <c r="J9" s="11">
        <f t="shared" ref="J9:J13" si="4">I9*C9</f>
        <v>0</v>
      </c>
      <c r="K9" s="11">
        <f t="shared" ref="K9:K13" si="5">0.52*D9</f>
        <v>0</v>
      </c>
      <c r="L9" s="11">
        <f t="shared" ref="L9:L13" si="6">K9*C9</f>
        <v>0</v>
      </c>
      <c r="M9" s="11">
        <f t="shared" ref="M9:M13" si="7">0.07*D9</f>
        <v>0</v>
      </c>
      <c r="N9" s="11">
        <f t="shared" ref="N9:N13" si="8">M9*C9</f>
        <v>0</v>
      </c>
    </row>
    <row r="10" spans="1:14" ht="24.95" customHeight="1">
      <c r="A10" s="24" t="s">
        <v>17</v>
      </c>
      <c r="B10" s="23" t="s">
        <v>11</v>
      </c>
      <c r="C10" s="8"/>
      <c r="D10" s="8"/>
      <c r="E10" s="11">
        <f t="shared" si="0"/>
        <v>0</v>
      </c>
      <c r="F10" s="11">
        <f t="shared" ref="F10:F15" si="9">E10*C10</f>
        <v>0</v>
      </c>
      <c r="G10" s="11">
        <f t="shared" si="1"/>
        <v>0</v>
      </c>
      <c r="H10" s="11">
        <f t="shared" si="2"/>
        <v>0</v>
      </c>
      <c r="I10" s="11">
        <f t="shared" si="3"/>
        <v>0</v>
      </c>
      <c r="J10" s="11">
        <f t="shared" si="4"/>
        <v>0</v>
      </c>
      <c r="K10" s="11">
        <f t="shared" si="5"/>
        <v>0</v>
      </c>
      <c r="L10" s="11">
        <f t="shared" si="6"/>
        <v>0</v>
      </c>
      <c r="M10" s="11">
        <f t="shared" si="7"/>
        <v>0</v>
      </c>
      <c r="N10" s="11">
        <f t="shared" si="8"/>
        <v>0</v>
      </c>
    </row>
    <row r="11" spans="1:14" ht="24.95" customHeight="1">
      <c r="A11" s="24"/>
      <c r="B11" s="10" t="s">
        <v>21</v>
      </c>
      <c r="C11" s="8"/>
      <c r="D11" s="8"/>
      <c r="E11" s="11">
        <f t="shared" si="0"/>
        <v>0</v>
      </c>
      <c r="F11" s="11">
        <f t="shared" si="9"/>
        <v>0</v>
      </c>
      <c r="G11" s="11">
        <f t="shared" si="1"/>
        <v>0</v>
      </c>
      <c r="H11" s="11">
        <f t="shared" si="2"/>
        <v>0</v>
      </c>
      <c r="I11" s="11">
        <f t="shared" si="3"/>
        <v>0</v>
      </c>
      <c r="J11" s="11">
        <f t="shared" si="4"/>
        <v>0</v>
      </c>
      <c r="K11" s="11">
        <f t="shared" si="5"/>
        <v>0</v>
      </c>
      <c r="L11" s="11">
        <f t="shared" si="6"/>
        <v>0</v>
      </c>
      <c r="M11" s="11">
        <f t="shared" si="7"/>
        <v>0</v>
      </c>
      <c r="N11" s="11">
        <f t="shared" si="8"/>
        <v>0</v>
      </c>
    </row>
    <row r="12" spans="1:14" ht="24.95" customHeight="1">
      <c r="A12" s="24" t="s">
        <v>16</v>
      </c>
      <c r="B12" s="10" t="s">
        <v>11</v>
      </c>
      <c r="C12" s="8"/>
      <c r="D12" s="8"/>
      <c r="E12" s="11">
        <f t="shared" si="0"/>
        <v>0</v>
      </c>
      <c r="F12" s="11">
        <f t="shared" si="9"/>
        <v>0</v>
      </c>
      <c r="G12" s="11">
        <f t="shared" si="1"/>
        <v>0</v>
      </c>
      <c r="H12" s="11">
        <f t="shared" si="2"/>
        <v>0</v>
      </c>
      <c r="I12" s="11">
        <f t="shared" si="3"/>
        <v>0</v>
      </c>
      <c r="J12" s="11">
        <f t="shared" si="4"/>
        <v>0</v>
      </c>
      <c r="K12" s="11">
        <f t="shared" si="5"/>
        <v>0</v>
      </c>
      <c r="L12" s="11">
        <f t="shared" si="6"/>
        <v>0</v>
      </c>
      <c r="M12" s="11">
        <f t="shared" si="7"/>
        <v>0</v>
      </c>
      <c r="N12" s="11">
        <f t="shared" si="8"/>
        <v>0</v>
      </c>
    </row>
    <row r="13" spans="1:14" ht="24.95" customHeight="1">
      <c r="A13" s="24"/>
      <c r="B13" s="10" t="s">
        <v>12</v>
      </c>
      <c r="C13" s="8"/>
      <c r="D13" s="8"/>
      <c r="E13" s="11">
        <f t="shared" si="0"/>
        <v>0</v>
      </c>
      <c r="F13" s="11">
        <f t="shared" si="9"/>
        <v>0</v>
      </c>
      <c r="G13" s="11">
        <f t="shared" si="1"/>
        <v>0</v>
      </c>
      <c r="H13" s="11">
        <f>G13*C13</f>
        <v>0</v>
      </c>
      <c r="I13" s="11">
        <f t="shared" si="3"/>
        <v>0</v>
      </c>
      <c r="J13" s="11">
        <f t="shared" si="4"/>
        <v>0</v>
      </c>
      <c r="K13" s="11">
        <f t="shared" si="5"/>
        <v>0</v>
      </c>
      <c r="L13" s="11">
        <f t="shared" si="6"/>
        <v>0</v>
      </c>
      <c r="M13" s="11">
        <f t="shared" si="7"/>
        <v>0</v>
      </c>
      <c r="N13" s="11">
        <f t="shared" si="8"/>
        <v>0</v>
      </c>
    </row>
    <row r="14" spans="1:14" ht="24.95" customHeight="1">
      <c r="A14" s="24" t="s">
        <v>18</v>
      </c>
      <c r="B14" s="10" t="s">
        <v>11</v>
      </c>
      <c r="C14" s="8"/>
      <c r="D14" s="8"/>
      <c r="E14" s="11">
        <f>1*D14</f>
        <v>0</v>
      </c>
      <c r="F14" s="15">
        <f t="shared" si="9"/>
        <v>0</v>
      </c>
      <c r="G14" s="11">
        <f>0.74*D14</f>
        <v>0</v>
      </c>
      <c r="H14" s="11">
        <f>G14*C14</f>
        <v>0</v>
      </c>
      <c r="I14" s="11">
        <f>0.25*D14</f>
        <v>0</v>
      </c>
      <c r="J14" s="11">
        <f>I14*C14</f>
        <v>0</v>
      </c>
      <c r="K14" s="11">
        <f>0.52*D14</f>
        <v>0</v>
      </c>
      <c r="L14" s="11">
        <f>K14*C14</f>
        <v>0</v>
      </c>
      <c r="M14" s="11">
        <f>0.07*D14</f>
        <v>0</v>
      </c>
      <c r="N14" s="11">
        <f>M14*C14</f>
        <v>0</v>
      </c>
    </row>
    <row r="15" spans="1:14" ht="24.95" customHeight="1">
      <c r="A15" s="24"/>
      <c r="B15" s="10" t="s">
        <v>13</v>
      </c>
      <c r="C15" s="8"/>
      <c r="D15" s="8"/>
      <c r="E15" s="11">
        <f>1*D15</f>
        <v>0</v>
      </c>
      <c r="F15" s="15">
        <f t="shared" si="9"/>
        <v>0</v>
      </c>
      <c r="G15" s="11">
        <f>0.74*D15</f>
        <v>0</v>
      </c>
      <c r="H15" s="11">
        <f t="shared" ref="H15" si="10">G15*C15</f>
        <v>0</v>
      </c>
      <c r="I15" s="11">
        <f>0.25*D15</f>
        <v>0</v>
      </c>
      <c r="J15" s="11">
        <f t="shared" ref="J15" si="11">I15*C15</f>
        <v>0</v>
      </c>
      <c r="K15" s="11">
        <f>0.52*D15</f>
        <v>0</v>
      </c>
      <c r="L15" s="11">
        <f t="shared" ref="L15" si="12">K15*C15</f>
        <v>0</v>
      </c>
      <c r="M15" s="11">
        <f>0.07*D15</f>
        <v>0</v>
      </c>
      <c r="N15" s="11">
        <f t="shared" ref="N15" si="13">M15*C15</f>
        <v>0</v>
      </c>
    </row>
    <row r="16" spans="1:14">
      <c r="A16" s="19"/>
      <c r="B16" s="19" t="s">
        <v>81</v>
      </c>
      <c r="C16" s="17">
        <f>SUM(C8:C15)</f>
        <v>0</v>
      </c>
      <c r="D16" s="19"/>
      <c r="E16" s="19"/>
      <c r="F16" s="19">
        <f>SUM(F8:F15)</f>
        <v>0</v>
      </c>
      <c r="G16" s="19"/>
      <c r="H16" s="19">
        <f>SUM(H8:H15)</f>
        <v>0</v>
      </c>
      <c r="I16" s="19"/>
      <c r="J16" s="19">
        <f>SUM(J8:J15)</f>
        <v>0</v>
      </c>
      <c r="K16" s="19"/>
      <c r="L16" s="19">
        <f>SUM(L8:L15)</f>
        <v>0</v>
      </c>
      <c r="M16" s="19"/>
      <c r="N16" s="19">
        <f>SUM(N8:N15)</f>
        <v>0</v>
      </c>
    </row>
  </sheetData>
  <mergeCells count="18">
    <mergeCell ref="A1:N1"/>
    <mergeCell ref="A2:N2"/>
    <mergeCell ref="A3:N3"/>
    <mergeCell ref="A4:N4"/>
    <mergeCell ref="A5:A7"/>
    <mergeCell ref="B5:B7"/>
    <mergeCell ref="C5:C7"/>
    <mergeCell ref="D5:D7"/>
    <mergeCell ref="E5:N5"/>
    <mergeCell ref="E6:F6"/>
    <mergeCell ref="G6:H6"/>
    <mergeCell ref="I6:J6"/>
    <mergeCell ref="K6:L6"/>
    <mergeCell ref="M6:N6"/>
    <mergeCell ref="A14:A15"/>
    <mergeCell ref="A10:A11"/>
    <mergeCell ref="A12:A13"/>
    <mergeCell ref="A8:A9"/>
  </mergeCells>
  <printOptions gridLine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A3" sqref="A3:R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2.5703125" style="1" customWidth="1"/>
    <col min="5" max="18" width="6.7109375" style="1" customWidth="1"/>
    <col min="19" max="16384" width="7.7109375" style="1"/>
  </cols>
  <sheetData>
    <row r="1" spans="1:18" ht="15.7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9.9499999999999993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5" customHeight="1">
      <c r="A5" s="30" t="s">
        <v>15</v>
      </c>
      <c r="B5" s="30" t="s">
        <v>86</v>
      </c>
      <c r="C5" s="30" t="s">
        <v>19</v>
      </c>
      <c r="D5" s="30" t="s">
        <v>93</v>
      </c>
      <c r="E5" s="30" t="s">
        <v>54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24.75" customHeight="1">
      <c r="A6" s="30"/>
      <c r="B6" s="30"/>
      <c r="C6" s="30"/>
      <c r="D6" s="30"/>
      <c r="E6" s="25" t="s">
        <v>44</v>
      </c>
      <c r="F6" s="25"/>
      <c r="G6" s="25" t="s">
        <v>47</v>
      </c>
      <c r="H6" s="25"/>
      <c r="I6" s="25" t="s">
        <v>48</v>
      </c>
      <c r="J6" s="25"/>
      <c r="K6" s="25" t="s">
        <v>49</v>
      </c>
      <c r="L6" s="25"/>
      <c r="M6" s="25" t="s">
        <v>50</v>
      </c>
      <c r="N6" s="25"/>
      <c r="O6" s="25" t="s">
        <v>51</v>
      </c>
      <c r="P6" s="25"/>
      <c r="Q6" s="25"/>
      <c r="R6" s="25"/>
    </row>
    <row r="7" spans="1:18" ht="24.75" customHeight="1">
      <c r="A7" s="30"/>
      <c r="B7" s="30"/>
      <c r="C7" s="30"/>
      <c r="D7" s="30"/>
      <c r="E7" s="25"/>
      <c r="F7" s="25"/>
      <c r="G7" s="25"/>
      <c r="H7" s="25"/>
      <c r="I7" s="25"/>
      <c r="J7" s="25"/>
      <c r="K7" s="25"/>
      <c r="L7" s="25"/>
      <c r="M7" s="25"/>
      <c r="N7" s="25"/>
      <c r="O7" s="25" t="s">
        <v>52</v>
      </c>
      <c r="P7" s="25"/>
      <c r="Q7" s="25" t="s">
        <v>53</v>
      </c>
      <c r="R7" s="25"/>
    </row>
    <row r="8" spans="1:18" ht="49.5" customHeight="1">
      <c r="A8" s="30"/>
      <c r="B8" s="30"/>
      <c r="C8" s="30"/>
      <c r="D8" s="30"/>
      <c r="E8" s="9" t="s">
        <v>9</v>
      </c>
      <c r="F8" s="9" t="s">
        <v>10</v>
      </c>
      <c r="G8" s="9" t="s">
        <v>9</v>
      </c>
      <c r="H8" s="9" t="s">
        <v>10</v>
      </c>
      <c r="I8" s="9" t="s">
        <v>9</v>
      </c>
      <c r="J8" s="9" t="s">
        <v>10</v>
      </c>
      <c r="K8" s="9" t="s">
        <v>9</v>
      </c>
      <c r="L8" s="9" t="s">
        <v>10</v>
      </c>
      <c r="M8" s="9" t="s">
        <v>9</v>
      </c>
      <c r="N8" s="9" t="s">
        <v>10</v>
      </c>
      <c r="O8" s="9" t="s">
        <v>9</v>
      </c>
      <c r="P8" s="9" t="s">
        <v>10</v>
      </c>
      <c r="Q8" s="9" t="s">
        <v>9</v>
      </c>
      <c r="R8" s="9" t="s">
        <v>10</v>
      </c>
    </row>
    <row r="9" spans="1:18" ht="24.95" customHeight="1">
      <c r="A9" s="24" t="s">
        <v>14</v>
      </c>
      <c r="B9" s="10" t="s">
        <v>11</v>
      </c>
      <c r="C9" s="8"/>
      <c r="D9" s="8"/>
      <c r="E9" s="11">
        <f>4.25*D9</f>
        <v>0</v>
      </c>
      <c r="F9" s="11">
        <f>C9*E9</f>
        <v>0</v>
      </c>
      <c r="G9" s="11">
        <f>7.4*D9</f>
        <v>0</v>
      </c>
      <c r="H9" s="11">
        <f>G9*C9</f>
        <v>0</v>
      </c>
      <c r="I9" s="11">
        <f>4.94*D9</f>
        <v>0</v>
      </c>
      <c r="J9" s="11">
        <f>I9*C9</f>
        <v>0</v>
      </c>
      <c r="K9" s="11">
        <f>8.19*D9</f>
        <v>0</v>
      </c>
      <c r="L9" s="11">
        <f>K9*C9</f>
        <v>0</v>
      </c>
      <c r="M9" s="11">
        <f>8.19*D9</f>
        <v>0</v>
      </c>
      <c r="N9" s="11">
        <f>M9*C9</f>
        <v>0</v>
      </c>
      <c r="O9" s="11">
        <f>0.87*D9</f>
        <v>0</v>
      </c>
      <c r="P9" s="11">
        <f>O9*C9</f>
        <v>0</v>
      </c>
      <c r="Q9" s="11">
        <f>1*D9</f>
        <v>0</v>
      </c>
      <c r="R9" s="11">
        <f>Q9*C9</f>
        <v>0</v>
      </c>
    </row>
    <row r="10" spans="1:18" ht="24.95" customHeight="1">
      <c r="A10" s="24"/>
      <c r="B10" s="10" t="s">
        <v>12</v>
      </c>
      <c r="C10" s="8"/>
      <c r="D10" s="8"/>
      <c r="E10" s="11">
        <f t="shared" ref="E10:E14" si="0">4.25*D10</f>
        <v>0</v>
      </c>
      <c r="F10" s="11">
        <f>E10*C10</f>
        <v>0</v>
      </c>
      <c r="G10" s="11">
        <f t="shared" ref="G10:G14" si="1">7.4*D10</f>
        <v>0</v>
      </c>
      <c r="H10" s="11">
        <f t="shared" ref="H10:H13" si="2">G10*C10</f>
        <v>0</v>
      </c>
      <c r="I10" s="11">
        <f t="shared" ref="I10:I14" si="3">4.94*D10</f>
        <v>0</v>
      </c>
      <c r="J10" s="11">
        <f t="shared" ref="J10:J14" si="4">I10*C10</f>
        <v>0</v>
      </c>
      <c r="K10" s="11">
        <f t="shared" ref="K10:K14" si="5">8.19*D10</f>
        <v>0</v>
      </c>
      <c r="L10" s="11">
        <f t="shared" ref="L10:L14" si="6">K10*C10</f>
        <v>0</v>
      </c>
      <c r="M10" s="11">
        <f t="shared" ref="M10:M14" si="7">8.19*D10</f>
        <v>0</v>
      </c>
      <c r="N10" s="11">
        <f t="shared" ref="N10:N14" si="8">M10*C10</f>
        <v>0</v>
      </c>
      <c r="O10" s="11">
        <f t="shared" ref="O10:O14" si="9">0.87*D10</f>
        <v>0</v>
      </c>
      <c r="P10" s="11">
        <f t="shared" ref="P10:P14" si="10">O10*C10</f>
        <v>0</v>
      </c>
      <c r="Q10" s="11">
        <f t="shared" ref="Q10:Q14" si="11">1*D10</f>
        <v>0</v>
      </c>
      <c r="R10" s="11">
        <f t="shared" ref="R10:R14" si="12">Q10*C10</f>
        <v>0</v>
      </c>
    </row>
    <row r="11" spans="1:18" ht="24.95" customHeight="1">
      <c r="A11" s="24" t="s">
        <v>17</v>
      </c>
      <c r="B11" s="23" t="s">
        <v>11</v>
      </c>
      <c r="C11" s="8"/>
      <c r="D11" s="8"/>
      <c r="E11" s="11">
        <f t="shared" si="0"/>
        <v>0</v>
      </c>
      <c r="F11" s="11">
        <f t="shared" ref="F11:F16" si="13">E11*C11</f>
        <v>0</v>
      </c>
      <c r="G11" s="11">
        <f t="shared" si="1"/>
        <v>0</v>
      </c>
      <c r="H11" s="11">
        <f t="shared" si="2"/>
        <v>0</v>
      </c>
      <c r="I11" s="11">
        <f t="shared" si="3"/>
        <v>0</v>
      </c>
      <c r="J11" s="11">
        <f t="shared" si="4"/>
        <v>0</v>
      </c>
      <c r="K11" s="11">
        <f t="shared" si="5"/>
        <v>0</v>
      </c>
      <c r="L11" s="11">
        <f t="shared" si="6"/>
        <v>0</v>
      </c>
      <c r="M11" s="11">
        <f t="shared" si="7"/>
        <v>0</v>
      </c>
      <c r="N11" s="11">
        <f t="shared" si="8"/>
        <v>0</v>
      </c>
      <c r="O11" s="11">
        <f t="shared" si="9"/>
        <v>0</v>
      </c>
      <c r="P11" s="11">
        <f t="shared" si="10"/>
        <v>0</v>
      </c>
      <c r="Q11" s="11">
        <f t="shared" si="11"/>
        <v>0</v>
      </c>
      <c r="R11" s="11">
        <f t="shared" si="12"/>
        <v>0</v>
      </c>
    </row>
    <row r="12" spans="1:18" ht="24.95" customHeight="1">
      <c r="A12" s="24"/>
      <c r="B12" s="10" t="s">
        <v>21</v>
      </c>
      <c r="C12" s="8"/>
      <c r="D12" s="8"/>
      <c r="E12" s="11">
        <f t="shared" si="0"/>
        <v>0</v>
      </c>
      <c r="F12" s="11">
        <f t="shared" si="13"/>
        <v>0</v>
      </c>
      <c r="G12" s="11">
        <f t="shared" si="1"/>
        <v>0</v>
      </c>
      <c r="H12" s="11">
        <f t="shared" si="2"/>
        <v>0</v>
      </c>
      <c r="I12" s="11">
        <f t="shared" si="3"/>
        <v>0</v>
      </c>
      <c r="J12" s="11">
        <f t="shared" si="4"/>
        <v>0</v>
      </c>
      <c r="K12" s="11">
        <f t="shared" si="5"/>
        <v>0</v>
      </c>
      <c r="L12" s="11">
        <f t="shared" si="6"/>
        <v>0</v>
      </c>
      <c r="M12" s="11">
        <f t="shared" si="7"/>
        <v>0</v>
      </c>
      <c r="N12" s="11">
        <f t="shared" si="8"/>
        <v>0</v>
      </c>
      <c r="O12" s="11">
        <f t="shared" si="9"/>
        <v>0</v>
      </c>
      <c r="P12" s="11">
        <f t="shared" si="10"/>
        <v>0</v>
      </c>
      <c r="Q12" s="11">
        <f t="shared" si="11"/>
        <v>0</v>
      </c>
      <c r="R12" s="11">
        <f t="shared" si="12"/>
        <v>0</v>
      </c>
    </row>
    <row r="13" spans="1:18" ht="24.95" customHeight="1">
      <c r="A13" s="24" t="s">
        <v>16</v>
      </c>
      <c r="B13" s="10" t="s">
        <v>11</v>
      </c>
      <c r="C13" s="8"/>
      <c r="D13" s="8"/>
      <c r="E13" s="11">
        <f t="shared" si="0"/>
        <v>0</v>
      </c>
      <c r="F13" s="11">
        <f t="shared" si="13"/>
        <v>0</v>
      </c>
      <c r="G13" s="11">
        <f t="shared" si="1"/>
        <v>0</v>
      </c>
      <c r="H13" s="11">
        <f t="shared" si="2"/>
        <v>0</v>
      </c>
      <c r="I13" s="11">
        <f t="shared" si="3"/>
        <v>0</v>
      </c>
      <c r="J13" s="11">
        <f t="shared" si="4"/>
        <v>0</v>
      </c>
      <c r="K13" s="11">
        <f t="shared" si="5"/>
        <v>0</v>
      </c>
      <c r="L13" s="11">
        <f t="shared" si="6"/>
        <v>0</v>
      </c>
      <c r="M13" s="11">
        <f t="shared" si="7"/>
        <v>0</v>
      </c>
      <c r="N13" s="11">
        <f t="shared" si="8"/>
        <v>0</v>
      </c>
      <c r="O13" s="11">
        <f t="shared" si="9"/>
        <v>0</v>
      </c>
      <c r="P13" s="11">
        <f t="shared" si="10"/>
        <v>0</v>
      </c>
      <c r="Q13" s="11">
        <f t="shared" si="11"/>
        <v>0</v>
      </c>
      <c r="R13" s="11">
        <f t="shared" si="12"/>
        <v>0</v>
      </c>
    </row>
    <row r="14" spans="1:18" ht="24.95" customHeight="1">
      <c r="A14" s="24"/>
      <c r="B14" s="10" t="s">
        <v>12</v>
      </c>
      <c r="C14" s="8"/>
      <c r="D14" s="8"/>
      <c r="E14" s="11">
        <f t="shared" si="0"/>
        <v>0</v>
      </c>
      <c r="F14" s="11">
        <f t="shared" si="13"/>
        <v>0</v>
      </c>
      <c r="G14" s="11">
        <f t="shared" si="1"/>
        <v>0</v>
      </c>
      <c r="H14" s="11">
        <f>G14*C14</f>
        <v>0</v>
      </c>
      <c r="I14" s="11">
        <f t="shared" si="3"/>
        <v>0</v>
      </c>
      <c r="J14" s="11">
        <f t="shared" si="4"/>
        <v>0</v>
      </c>
      <c r="K14" s="11">
        <f t="shared" si="5"/>
        <v>0</v>
      </c>
      <c r="L14" s="11">
        <f t="shared" si="6"/>
        <v>0</v>
      </c>
      <c r="M14" s="11">
        <f t="shared" si="7"/>
        <v>0</v>
      </c>
      <c r="N14" s="11">
        <f t="shared" si="8"/>
        <v>0</v>
      </c>
      <c r="O14" s="11">
        <f t="shared" si="9"/>
        <v>0</v>
      </c>
      <c r="P14" s="11">
        <f t="shared" si="10"/>
        <v>0</v>
      </c>
      <c r="Q14" s="11">
        <f t="shared" si="11"/>
        <v>0</v>
      </c>
      <c r="R14" s="11">
        <f t="shared" si="12"/>
        <v>0</v>
      </c>
    </row>
    <row r="15" spans="1:18" ht="24.95" customHeight="1">
      <c r="A15" s="24" t="s">
        <v>18</v>
      </c>
      <c r="B15" s="10" t="s">
        <v>11</v>
      </c>
      <c r="C15" s="8"/>
      <c r="D15" s="8"/>
      <c r="E15" s="11">
        <f>4.25*D15</f>
        <v>0</v>
      </c>
      <c r="F15" s="15">
        <f t="shared" si="13"/>
        <v>0</v>
      </c>
      <c r="G15" s="11">
        <f>7.4*D15</f>
        <v>0</v>
      </c>
      <c r="H15" s="11">
        <f>G15*C15</f>
        <v>0</v>
      </c>
      <c r="I15" s="11">
        <f>4.94*D15</f>
        <v>0</v>
      </c>
      <c r="J15" s="11">
        <f>I15*C15</f>
        <v>0</v>
      </c>
      <c r="K15" s="11">
        <f>8.19*D15</f>
        <v>0</v>
      </c>
      <c r="L15" s="11">
        <f>K15*C15</f>
        <v>0</v>
      </c>
      <c r="M15" s="11">
        <f>8.19*D15</f>
        <v>0</v>
      </c>
      <c r="N15" s="11">
        <f>M15*C15</f>
        <v>0</v>
      </c>
      <c r="O15" s="11">
        <f>0.87*D15</f>
        <v>0</v>
      </c>
      <c r="P15" s="11">
        <f>O15*C15</f>
        <v>0</v>
      </c>
      <c r="Q15" s="11">
        <f>1*D15</f>
        <v>0</v>
      </c>
      <c r="R15" s="11">
        <f>Q15*C15</f>
        <v>0</v>
      </c>
    </row>
    <row r="16" spans="1:18" ht="24.95" customHeight="1">
      <c r="A16" s="24"/>
      <c r="B16" s="10" t="s">
        <v>13</v>
      </c>
      <c r="C16" s="8"/>
      <c r="D16" s="8"/>
      <c r="E16" s="11">
        <f>4.25*D16</f>
        <v>0</v>
      </c>
      <c r="F16" s="15">
        <f t="shared" si="13"/>
        <v>0</v>
      </c>
      <c r="G16" s="11">
        <f>7.4*D16</f>
        <v>0</v>
      </c>
      <c r="H16" s="11">
        <f t="shared" ref="H16" si="14">G16*C16</f>
        <v>0</v>
      </c>
      <c r="I16" s="11">
        <f>4.94*D16</f>
        <v>0</v>
      </c>
      <c r="J16" s="11">
        <f t="shared" ref="J16" si="15">I16*C16</f>
        <v>0</v>
      </c>
      <c r="K16" s="11">
        <f>8.19*D16</f>
        <v>0</v>
      </c>
      <c r="L16" s="11">
        <f t="shared" ref="L16" si="16">K16*C16</f>
        <v>0</v>
      </c>
      <c r="M16" s="11">
        <f>8.19*D16</f>
        <v>0</v>
      </c>
      <c r="N16" s="11">
        <f t="shared" ref="N16" si="17">M16*C16</f>
        <v>0</v>
      </c>
      <c r="O16" s="11">
        <f>0.87*D16</f>
        <v>0</v>
      </c>
      <c r="P16" s="11">
        <f t="shared" ref="P16" si="18">O16*C16</f>
        <v>0</v>
      </c>
      <c r="Q16" s="11">
        <f>1*D16</f>
        <v>0</v>
      </c>
      <c r="R16" s="11">
        <f t="shared" ref="R16" si="19">Q16*C16</f>
        <v>0</v>
      </c>
    </row>
    <row r="17" spans="1:18">
      <c r="A17" s="19"/>
      <c r="B17" s="19" t="s">
        <v>81</v>
      </c>
      <c r="C17" s="17">
        <f>SUM(C9:C16)</f>
        <v>0</v>
      </c>
      <c r="D17" s="19"/>
      <c r="E17" s="19"/>
      <c r="F17" s="19">
        <f>SUM(F9:F16)</f>
        <v>0</v>
      </c>
      <c r="G17" s="19"/>
      <c r="H17" s="19">
        <f>SUM(H9:H16)</f>
        <v>0</v>
      </c>
      <c r="I17" s="19"/>
      <c r="J17" s="19">
        <f>SUM(J9:J16)</f>
        <v>0</v>
      </c>
      <c r="K17" s="19"/>
      <c r="L17" s="19">
        <f>SUM(L9:L16)</f>
        <v>0</v>
      </c>
      <c r="M17" s="19"/>
      <c r="N17" s="19">
        <f>SUM(N9:N16)</f>
        <v>0</v>
      </c>
      <c r="O17" s="19"/>
      <c r="P17" s="19">
        <f>SUM(P9:P16)</f>
        <v>0</v>
      </c>
      <c r="Q17" s="19"/>
      <c r="R17" s="19">
        <f>SUM(R9:R16)</f>
        <v>0</v>
      </c>
    </row>
  </sheetData>
  <mergeCells count="21">
    <mergeCell ref="A1:R1"/>
    <mergeCell ref="A2:R2"/>
    <mergeCell ref="A3:R3"/>
    <mergeCell ref="A4:R4"/>
    <mergeCell ref="A5:A8"/>
    <mergeCell ref="B5:B8"/>
    <mergeCell ref="C5:C8"/>
    <mergeCell ref="D5:D8"/>
    <mergeCell ref="E5:R5"/>
    <mergeCell ref="I6:J7"/>
    <mergeCell ref="G6:H7"/>
    <mergeCell ref="E6:F7"/>
    <mergeCell ref="O7:P7"/>
    <mergeCell ref="Q7:R7"/>
    <mergeCell ref="M6:N7"/>
    <mergeCell ref="K6:L7"/>
    <mergeCell ref="O6:R6"/>
    <mergeCell ref="A15:A16"/>
    <mergeCell ref="A9:A10"/>
    <mergeCell ref="A11:A12"/>
    <mergeCell ref="A13:A14"/>
  </mergeCells>
  <printOptions gridLines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:H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3.85546875" style="1" customWidth="1"/>
    <col min="5" max="8" width="8.7109375" style="1" customWidth="1"/>
    <col min="9" max="16384" width="7.7109375" style="1"/>
  </cols>
  <sheetData>
    <row r="1" spans="1:8" ht="15.75">
      <c r="A1" s="29" t="s">
        <v>102</v>
      </c>
      <c r="B1" s="29"/>
      <c r="C1" s="29"/>
      <c r="D1" s="29"/>
      <c r="E1" s="29"/>
      <c r="F1" s="29"/>
      <c r="G1" s="29"/>
      <c r="H1" s="29"/>
    </row>
    <row r="2" spans="1:8" ht="12" customHeight="1">
      <c r="A2" s="29"/>
      <c r="B2" s="29"/>
      <c r="C2" s="29"/>
      <c r="D2" s="29"/>
      <c r="E2" s="29"/>
      <c r="F2" s="29"/>
      <c r="G2" s="29"/>
      <c r="H2" s="29"/>
    </row>
    <row r="3" spans="1:8" ht="15.75">
      <c r="A3" s="27" t="s">
        <v>55</v>
      </c>
      <c r="B3" s="27"/>
      <c r="C3" s="27"/>
      <c r="D3" s="27"/>
      <c r="E3" s="27"/>
      <c r="F3" s="27"/>
      <c r="G3" s="27"/>
      <c r="H3" s="27"/>
    </row>
    <row r="4" spans="1:8" ht="12" customHeight="1">
      <c r="A4" s="32"/>
      <c r="B4" s="32"/>
      <c r="C4" s="32"/>
      <c r="D4" s="32"/>
      <c r="E4" s="32"/>
      <c r="F4" s="32"/>
      <c r="G4" s="32"/>
      <c r="H4" s="32"/>
    </row>
    <row r="5" spans="1:8" ht="15" customHeight="1">
      <c r="A5" s="30" t="s">
        <v>15</v>
      </c>
      <c r="B5" s="30" t="s">
        <v>85</v>
      </c>
      <c r="C5" s="30" t="s">
        <v>19</v>
      </c>
      <c r="D5" s="30" t="s">
        <v>94</v>
      </c>
      <c r="E5" s="30" t="s">
        <v>54</v>
      </c>
      <c r="F5" s="30"/>
      <c r="G5" s="30"/>
      <c r="H5" s="30"/>
    </row>
    <row r="6" spans="1:8" ht="31.5" customHeight="1">
      <c r="A6" s="30"/>
      <c r="B6" s="30"/>
      <c r="C6" s="30"/>
      <c r="D6" s="30"/>
      <c r="E6" s="25" t="s">
        <v>56</v>
      </c>
      <c r="F6" s="25"/>
      <c r="G6" s="25" t="s">
        <v>57</v>
      </c>
      <c r="H6" s="25"/>
    </row>
    <row r="7" spans="1:8" ht="45" customHeight="1">
      <c r="A7" s="30"/>
      <c r="B7" s="30"/>
      <c r="C7" s="30"/>
      <c r="D7" s="30"/>
      <c r="E7" s="9" t="s">
        <v>9</v>
      </c>
      <c r="F7" s="9" t="s">
        <v>10</v>
      </c>
      <c r="G7" s="9" t="s">
        <v>9</v>
      </c>
      <c r="H7" s="9" t="s">
        <v>10</v>
      </c>
    </row>
    <row r="8" spans="1:8" ht="24.95" customHeight="1">
      <c r="A8" s="24" t="s">
        <v>14</v>
      </c>
      <c r="B8" s="12" t="s">
        <v>11</v>
      </c>
      <c r="C8" s="8"/>
      <c r="D8" s="8"/>
      <c r="E8" s="13">
        <f>1.04*D8</f>
        <v>0</v>
      </c>
      <c r="F8" s="13">
        <f>C8*E8</f>
        <v>0</v>
      </c>
      <c r="G8" s="13">
        <f>1.14*D8</f>
        <v>0</v>
      </c>
      <c r="H8" s="13">
        <f>G8*C8</f>
        <v>0</v>
      </c>
    </row>
    <row r="9" spans="1:8" ht="24.95" customHeight="1">
      <c r="A9" s="24"/>
      <c r="B9" s="12" t="s">
        <v>12</v>
      </c>
      <c r="C9" s="8"/>
      <c r="D9" s="8"/>
      <c r="E9" s="13">
        <f t="shared" ref="E9:E13" si="0">1.04*D9</f>
        <v>0</v>
      </c>
      <c r="F9" s="13">
        <f>E9*C9</f>
        <v>0</v>
      </c>
      <c r="G9" s="13">
        <f t="shared" ref="G9:G13" si="1">1.14*D9</f>
        <v>0</v>
      </c>
      <c r="H9" s="13">
        <f t="shared" ref="H9:H12" si="2">G9*C9</f>
        <v>0</v>
      </c>
    </row>
    <row r="10" spans="1:8" ht="24.95" customHeight="1">
      <c r="A10" s="24" t="s">
        <v>17</v>
      </c>
      <c r="B10" s="23" t="s">
        <v>11</v>
      </c>
      <c r="C10" s="8"/>
      <c r="D10" s="8"/>
      <c r="E10" s="13">
        <f t="shared" si="0"/>
        <v>0</v>
      </c>
      <c r="F10" s="13">
        <f t="shared" ref="F10:F15" si="3">E10*C10</f>
        <v>0</v>
      </c>
      <c r="G10" s="13">
        <f t="shared" si="1"/>
        <v>0</v>
      </c>
      <c r="H10" s="13">
        <f t="shared" si="2"/>
        <v>0</v>
      </c>
    </row>
    <row r="11" spans="1:8" ht="24.95" customHeight="1">
      <c r="A11" s="24"/>
      <c r="B11" s="12" t="s">
        <v>21</v>
      </c>
      <c r="C11" s="8"/>
      <c r="D11" s="8"/>
      <c r="E11" s="13">
        <f t="shared" si="0"/>
        <v>0</v>
      </c>
      <c r="F11" s="13">
        <f t="shared" si="3"/>
        <v>0</v>
      </c>
      <c r="G11" s="13">
        <f t="shared" si="1"/>
        <v>0</v>
      </c>
      <c r="H11" s="13">
        <f t="shared" si="2"/>
        <v>0</v>
      </c>
    </row>
    <row r="12" spans="1:8" ht="24.95" customHeight="1">
      <c r="A12" s="24" t="s">
        <v>16</v>
      </c>
      <c r="B12" s="12" t="s">
        <v>11</v>
      </c>
      <c r="C12" s="8"/>
      <c r="D12" s="8"/>
      <c r="E12" s="13">
        <f t="shared" si="0"/>
        <v>0</v>
      </c>
      <c r="F12" s="13">
        <f t="shared" si="3"/>
        <v>0</v>
      </c>
      <c r="G12" s="13">
        <f t="shared" si="1"/>
        <v>0</v>
      </c>
      <c r="H12" s="13">
        <f t="shared" si="2"/>
        <v>0</v>
      </c>
    </row>
    <row r="13" spans="1:8" ht="24.95" customHeight="1">
      <c r="A13" s="24"/>
      <c r="B13" s="12" t="s">
        <v>12</v>
      </c>
      <c r="C13" s="8"/>
      <c r="D13" s="8"/>
      <c r="E13" s="13">
        <f t="shared" si="0"/>
        <v>0</v>
      </c>
      <c r="F13" s="13">
        <f t="shared" si="3"/>
        <v>0</v>
      </c>
      <c r="G13" s="13">
        <f t="shared" si="1"/>
        <v>0</v>
      </c>
      <c r="H13" s="13">
        <f>G13*C13</f>
        <v>0</v>
      </c>
    </row>
    <row r="14" spans="1:8" ht="24.95" customHeight="1">
      <c r="A14" s="24" t="s">
        <v>18</v>
      </c>
      <c r="B14" s="12" t="s">
        <v>11</v>
      </c>
      <c r="C14" s="8"/>
      <c r="D14" s="8"/>
      <c r="E14" s="13">
        <f>1.04*D14</f>
        <v>0</v>
      </c>
      <c r="F14" s="15">
        <f t="shared" si="3"/>
        <v>0</v>
      </c>
      <c r="G14" s="13">
        <f>1.14*D14</f>
        <v>0</v>
      </c>
      <c r="H14" s="13">
        <f>G14*C14</f>
        <v>0</v>
      </c>
    </row>
    <row r="15" spans="1:8" ht="24.95" customHeight="1">
      <c r="A15" s="24"/>
      <c r="B15" s="12" t="s">
        <v>13</v>
      </c>
      <c r="C15" s="8"/>
      <c r="D15" s="8"/>
      <c r="E15" s="13">
        <f>1.04*D15</f>
        <v>0</v>
      </c>
      <c r="F15" s="15">
        <f t="shared" si="3"/>
        <v>0</v>
      </c>
      <c r="G15" s="13">
        <f>1.14*D15</f>
        <v>0</v>
      </c>
      <c r="H15" s="13">
        <f t="shared" ref="H15" si="4">G15*C15</f>
        <v>0</v>
      </c>
    </row>
    <row r="16" spans="1:8">
      <c r="A16" s="19"/>
      <c r="B16" s="19" t="s">
        <v>81</v>
      </c>
      <c r="C16" s="17">
        <f>SUM(C8:C15)</f>
        <v>0</v>
      </c>
      <c r="D16" s="19"/>
      <c r="E16" s="19"/>
      <c r="F16" s="19">
        <f>SUM(F8:F15)</f>
        <v>0</v>
      </c>
      <c r="G16" s="19"/>
      <c r="H16" s="19">
        <f>SUM(H8:H15)</f>
        <v>0</v>
      </c>
    </row>
  </sheetData>
  <mergeCells count="15">
    <mergeCell ref="A14:A15"/>
    <mergeCell ref="G6:H6"/>
    <mergeCell ref="A8:A9"/>
    <mergeCell ref="A10:A11"/>
    <mergeCell ref="A12:A13"/>
    <mergeCell ref="A1:H1"/>
    <mergeCell ref="A2:H2"/>
    <mergeCell ref="A3:H3"/>
    <mergeCell ref="A4:H4"/>
    <mergeCell ref="A5:A7"/>
    <mergeCell ref="B5:B7"/>
    <mergeCell ref="C5:C7"/>
    <mergeCell ref="D5:D7"/>
    <mergeCell ref="E5:H5"/>
    <mergeCell ref="E6:F6"/>
  </mergeCells>
  <printOptions gridLines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Normal="100" workbookViewId="0">
      <selection activeCell="A3" sqref="A3:F3"/>
    </sheetView>
  </sheetViews>
  <sheetFormatPr defaultColWidth="7.7109375" defaultRowHeight="15"/>
  <cols>
    <col min="1" max="1" width="14.42578125" style="1" customWidth="1"/>
    <col min="2" max="2" width="10.42578125" style="1" customWidth="1"/>
    <col min="3" max="3" width="9" style="1" customWidth="1"/>
    <col min="4" max="4" width="15.7109375" style="1" customWidth="1"/>
    <col min="5" max="6" width="12.7109375" style="1" customWidth="1"/>
    <col min="7" max="16384" width="7.7109375" style="1"/>
  </cols>
  <sheetData>
    <row r="1" spans="1:6" ht="15.75">
      <c r="A1" s="29" t="s">
        <v>102</v>
      </c>
      <c r="B1" s="29"/>
      <c r="C1" s="29"/>
      <c r="D1" s="29"/>
      <c r="E1" s="29"/>
      <c r="F1" s="29"/>
    </row>
    <row r="2" spans="1:6" ht="12" customHeight="1">
      <c r="A2" s="29"/>
      <c r="B2" s="29"/>
      <c r="C2" s="29"/>
      <c r="D2" s="29"/>
      <c r="E2" s="29"/>
      <c r="F2" s="29"/>
    </row>
    <row r="3" spans="1:6" ht="15.75">
      <c r="A3" s="27" t="s">
        <v>58</v>
      </c>
      <c r="B3" s="27"/>
      <c r="C3" s="27"/>
      <c r="D3" s="27"/>
      <c r="E3" s="27"/>
      <c r="F3" s="27"/>
    </row>
    <row r="4" spans="1:6" ht="12" customHeight="1">
      <c r="A4" s="32"/>
      <c r="B4" s="32"/>
      <c r="C4" s="32"/>
      <c r="D4" s="32"/>
      <c r="E4" s="32"/>
      <c r="F4" s="32"/>
    </row>
    <row r="5" spans="1:6" ht="15" customHeight="1">
      <c r="A5" s="30" t="s">
        <v>15</v>
      </c>
      <c r="B5" s="30" t="s">
        <v>86</v>
      </c>
      <c r="C5" s="30" t="s">
        <v>19</v>
      </c>
      <c r="D5" s="30" t="s">
        <v>95</v>
      </c>
      <c r="E5" s="30" t="s">
        <v>54</v>
      </c>
      <c r="F5" s="30"/>
    </row>
    <row r="6" spans="1:6" ht="31.5" customHeight="1">
      <c r="A6" s="30"/>
      <c r="B6" s="30"/>
      <c r="C6" s="30"/>
      <c r="D6" s="30"/>
      <c r="E6" s="25" t="s">
        <v>59</v>
      </c>
      <c r="F6" s="25"/>
    </row>
    <row r="7" spans="1:6" ht="33" customHeight="1">
      <c r="A7" s="30"/>
      <c r="B7" s="30"/>
      <c r="C7" s="30"/>
      <c r="D7" s="30"/>
      <c r="E7" s="9" t="s">
        <v>9</v>
      </c>
      <c r="F7" s="9" t="s">
        <v>10</v>
      </c>
    </row>
    <row r="8" spans="1:6" ht="24.95" customHeight="1">
      <c r="A8" s="24" t="s">
        <v>14</v>
      </c>
      <c r="B8" s="12" t="s">
        <v>11</v>
      </c>
      <c r="C8" s="8"/>
      <c r="D8" s="8"/>
      <c r="E8" s="13">
        <f>1.08*D8</f>
        <v>0</v>
      </c>
      <c r="F8" s="13">
        <f>C8*E8</f>
        <v>0</v>
      </c>
    </row>
    <row r="9" spans="1:6" ht="24.95" customHeight="1">
      <c r="A9" s="24"/>
      <c r="B9" s="12" t="s">
        <v>12</v>
      </c>
      <c r="C9" s="8"/>
      <c r="D9" s="8"/>
      <c r="E9" s="13">
        <f t="shared" ref="E9:E15" si="0">1.08*D9</f>
        <v>0</v>
      </c>
      <c r="F9" s="13">
        <f>E9*C9</f>
        <v>0</v>
      </c>
    </row>
    <row r="10" spans="1:6" ht="24.95" customHeight="1">
      <c r="A10" s="24" t="s">
        <v>17</v>
      </c>
      <c r="B10" s="23" t="s">
        <v>11</v>
      </c>
      <c r="C10" s="8"/>
      <c r="D10" s="8"/>
      <c r="E10" s="13">
        <f t="shared" si="0"/>
        <v>0</v>
      </c>
      <c r="F10" s="13">
        <f t="shared" ref="F10:F15" si="1">E10*C10</f>
        <v>0</v>
      </c>
    </row>
    <row r="11" spans="1:6" ht="24.95" customHeight="1">
      <c r="A11" s="24"/>
      <c r="B11" s="12" t="s">
        <v>21</v>
      </c>
      <c r="C11" s="8"/>
      <c r="D11" s="8"/>
      <c r="E11" s="13">
        <f t="shared" si="0"/>
        <v>0</v>
      </c>
      <c r="F11" s="13">
        <f t="shared" si="1"/>
        <v>0</v>
      </c>
    </row>
    <row r="12" spans="1:6" ht="24.95" customHeight="1">
      <c r="A12" s="24" t="s">
        <v>16</v>
      </c>
      <c r="B12" s="12" t="s">
        <v>11</v>
      </c>
      <c r="C12" s="8"/>
      <c r="D12" s="8"/>
      <c r="E12" s="13">
        <f t="shared" si="0"/>
        <v>0</v>
      </c>
      <c r="F12" s="13">
        <f t="shared" si="1"/>
        <v>0</v>
      </c>
    </row>
    <row r="13" spans="1:6" ht="24.95" customHeight="1">
      <c r="A13" s="24"/>
      <c r="B13" s="12" t="s">
        <v>12</v>
      </c>
      <c r="C13" s="8"/>
      <c r="D13" s="8"/>
      <c r="E13" s="13">
        <f t="shared" si="0"/>
        <v>0</v>
      </c>
      <c r="F13" s="13">
        <f t="shared" si="1"/>
        <v>0</v>
      </c>
    </row>
    <row r="14" spans="1:6" ht="24.95" customHeight="1">
      <c r="A14" s="24" t="s">
        <v>18</v>
      </c>
      <c r="B14" s="12" t="s">
        <v>11</v>
      </c>
      <c r="C14" s="8"/>
      <c r="D14" s="8"/>
      <c r="E14" s="15">
        <f t="shared" si="0"/>
        <v>0</v>
      </c>
      <c r="F14" s="15">
        <f t="shared" si="1"/>
        <v>0</v>
      </c>
    </row>
    <row r="15" spans="1:6" ht="24.95" customHeight="1">
      <c r="A15" s="24"/>
      <c r="B15" s="12" t="s">
        <v>13</v>
      </c>
      <c r="C15" s="8"/>
      <c r="D15" s="8"/>
      <c r="E15" s="15">
        <f t="shared" si="0"/>
        <v>0</v>
      </c>
      <c r="F15" s="15">
        <f t="shared" si="1"/>
        <v>0</v>
      </c>
    </row>
    <row r="16" spans="1:6">
      <c r="A16" s="19"/>
      <c r="B16" s="19" t="s">
        <v>81</v>
      </c>
      <c r="C16" s="17">
        <f>SUM(C8:C15)</f>
        <v>0</v>
      </c>
      <c r="D16" s="19"/>
      <c r="E16" s="19"/>
      <c r="F16" s="19">
        <f>SUM(F8:F15)</f>
        <v>0</v>
      </c>
    </row>
  </sheetData>
  <mergeCells count="14">
    <mergeCell ref="A8:A9"/>
    <mergeCell ref="A10:A11"/>
    <mergeCell ref="A12:A13"/>
    <mergeCell ref="A14:A15"/>
    <mergeCell ref="A1:F1"/>
    <mergeCell ref="A2:F2"/>
    <mergeCell ref="A3:F3"/>
    <mergeCell ref="A4:F4"/>
    <mergeCell ref="A5:A7"/>
    <mergeCell ref="B5:B7"/>
    <mergeCell ref="C5:C7"/>
    <mergeCell ref="D5:D7"/>
    <mergeCell ref="E5:F5"/>
    <mergeCell ref="E6:F6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яловичина</vt:lpstr>
      <vt:lpstr>молоко</vt:lpstr>
      <vt:lpstr>сир кисл.</vt:lpstr>
      <vt:lpstr>яйце</vt:lpstr>
      <vt:lpstr>риба</vt:lpstr>
      <vt:lpstr>картопля</vt:lpstr>
      <vt:lpstr>бобові</vt:lpstr>
      <vt:lpstr>томати св.</vt:lpstr>
      <vt:lpstr>буряк св.</vt:lpstr>
      <vt:lpstr>морква св.</vt:lpstr>
      <vt:lpstr>яблука св.</vt:lpstr>
      <vt:lpstr>масло</vt:lpstr>
      <vt:lpstr>хліб пшен.</vt:lpstr>
      <vt:lpstr>цукор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2010-12-05T20:14:15Z</dcterms:modified>
</cp:coreProperties>
</file>